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prazdny" sheetId="1" r:id="rId1"/>
    <sheet name="vyplneny vzor" sheetId="2" r:id="rId2"/>
    <sheet name="vysvetlivky" sheetId="3" r:id="rId3"/>
  </sheets>
  <definedNames/>
  <calcPr fullCalcOnLoad="1"/>
</workbook>
</file>

<file path=xl/sharedStrings.xml><?xml version="1.0" encoding="utf-8"?>
<sst xmlns="http://schemas.openxmlformats.org/spreadsheetml/2006/main" count="306" uniqueCount="82">
  <si>
    <t>D1</t>
  </si>
  <si>
    <t>H1</t>
  </si>
  <si>
    <t>D2</t>
  </si>
  <si>
    <t>H2</t>
  </si>
  <si>
    <t>A</t>
  </si>
  <si>
    <t>B</t>
  </si>
  <si>
    <t>C</t>
  </si>
  <si>
    <t>D</t>
  </si>
  <si>
    <t>X</t>
  </si>
  <si>
    <t>Y</t>
  </si>
  <si>
    <t>Z</t>
  </si>
  <si>
    <t>U</t>
  </si>
  <si>
    <t>štvorhry</t>
  </si>
  <si>
    <t>Domáci</t>
  </si>
  <si>
    <t>Hostia</t>
  </si>
  <si>
    <t>Loptičky</t>
  </si>
  <si>
    <t>Sety</t>
  </si>
  <si>
    <t>Body</t>
  </si>
  <si>
    <t>kolo</t>
  </si>
  <si>
    <t>sety domaci</t>
  </si>
  <si>
    <t>sety hostia</t>
  </si>
  <si>
    <t>Ročník</t>
  </si>
  <si>
    <t>Rozhodca</t>
  </si>
  <si>
    <t>č.zápasu</t>
  </si>
  <si>
    <t>Zápis zo stretnutia v stolnom tenise</t>
  </si>
  <si>
    <t>BODY</t>
  </si>
  <si>
    <t>SETY</t>
  </si>
  <si>
    <t>LOPTY</t>
  </si>
  <si>
    <t>štvorhra D1</t>
  </si>
  <si>
    <t>štvorhra D2</t>
  </si>
  <si>
    <t>Priezvisko, Meno</t>
  </si>
  <si>
    <t>V</t>
  </si>
  <si>
    <t>P</t>
  </si>
  <si>
    <t>Striedajúci</t>
  </si>
  <si>
    <t>DOMÁCI</t>
  </si>
  <si>
    <t>HOSTIA</t>
  </si>
  <si>
    <t>štvorhra H1</t>
  </si>
  <si>
    <t>štvorhra H2</t>
  </si>
  <si>
    <t>ž</t>
  </si>
  <si>
    <t>žč</t>
  </si>
  <si>
    <t>č</t>
  </si>
  <si>
    <t>KARTY</t>
  </si>
  <si>
    <t>v kole</t>
  </si>
  <si>
    <t>pozn.</t>
  </si>
  <si>
    <t>V/P</t>
  </si>
  <si>
    <t>Domaci</t>
  </si>
  <si>
    <t>v</t>
  </si>
  <si>
    <t>p</t>
  </si>
  <si>
    <t>sv</t>
  </si>
  <si>
    <t>sp</t>
  </si>
  <si>
    <t>Bratislavský zväz stolného tenisu</t>
  </si>
  <si>
    <t>Liga</t>
  </si>
  <si>
    <t>Muži</t>
  </si>
  <si>
    <t>Ženy</t>
  </si>
  <si>
    <t>Majstrovský</t>
  </si>
  <si>
    <t>Pohárový</t>
  </si>
  <si>
    <t>Priateľský</t>
  </si>
  <si>
    <t>Dňa</t>
  </si>
  <si>
    <t>Čas</t>
  </si>
  <si>
    <t>Hlavný rozhodca</t>
  </si>
  <si>
    <t>Zástupca domáceho družstva</t>
  </si>
  <si>
    <t>Zástupca hosťujúceho družstva</t>
  </si>
  <si>
    <t>Pripomienky/Protesty (ak nepostačuje priestor, použite zadnú stranu originálu)</t>
  </si>
  <si>
    <t>x</t>
  </si>
  <si>
    <t>Alexy Ján</t>
  </si>
  <si>
    <t>Pisarčík Daniel</t>
  </si>
  <si>
    <t>STK PEZINOK   C</t>
  </si>
  <si>
    <t>Švec Lukáš</t>
  </si>
  <si>
    <t>Červenka Milan</t>
  </si>
  <si>
    <t>RECA   B</t>
  </si>
  <si>
    <t>Vitáloš Jaroslav</t>
  </si>
  <si>
    <t>2008/2009</t>
  </si>
  <si>
    <t>Alexy Pavol</t>
  </si>
  <si>
    <t>Masaryk Michal</t>
  </si>
  <si>
    <t>Kleberc Štefan</t>
  </si>
  <si>
    <t>Hajduk Roman</t>
  </si>
  <si>
    <t>Žilinec Ľuboš</t>
  </si>
  <si>
    <t>Pezinku</t>
  </si>
  <si>
    <t>18.15</t>
  </si>
  <si>
    <t>Ponúkame Vám nový formulár pre zápis z ligového stretnutia súťaží BZST. Formulár funguje ako excelovský list, pričom je možné vypĺňať ho priamo na zápase elektronicky. Vypíšu sa zostavy oboch družstiev a rozlosovanie sa urobí samo. Pri striedaní sa vpíše striedajúci hráč do príslušného riadka, podľa toho, za ktorého hráča strieda a zároveň sa do stĺpca „v kole“ pripíše kolo, v ktorom striedal. Rozlosovanie sa na základe toho správne automaticky upraví. Do formulára sa následne vpisujú len výsledky jednotlivých setov. Všetko ostatné spočítava program sám, t.j. pomer setov, celkový bodový stav a takisto pomer víťazstiev a výhier. Takže po odohraní posledného setu je hotový celý zápis spolu so štatistikou a stačí ho len vytlačiť.</t>
  </si>
  <si>
    <t>Ako príklad vyplneného súboru je priložený zápis zo zápasu STK Pezinok C – Reca B.</t>
  </si>
  <si>
    <t>P. Alexy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</si>
</sst>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14"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8"/>
      <name val="Arial CE"/>
      <family val="0"/>
    </font>
    <font>
      <b/>
      <sz val="18"/>
      <name val="Arial CE"/>
      <family val="0"/>
    </font>
    <font>
      <b/>
      <sz val="26"/>
      <name val="Arial CE"/>
      <family val="0"/>
    </font>
    <font>
      <sz val="8"/>
      <name val="Arial CE"/>
      <family val="0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sz val="16"/>
      <name val="Arial CE"/>
      <family val="0"/>
    </font>
    <font>
      <b/>
      <sz val="28"/>
      <name val="Arial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2" fillId="0" borderId="36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3" fillId="0" borderId="39" xfId="0" applyFont="1" applyBorder="1" applyAlignment="1">
      <alignment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0" borderId="36" xfId="0" applyFont="1" applyBorder="1" applyAlignment="1" applyProtection="1">
      <alignment/>
      <protection locked="0"/>
    </xf>
    <xf numFmtId="0" fontId="2" fillId="0" borderId="55" xfId="0" applyFont="1" applyBorder="1" applyAlignment="1">
      <alignment horizontal="center"/>
    </xf>
    <xf numFmtId="0" fontId="3" fillId="0" borderId="37" xfId="0" applyFont="1" applyBorder="1" applyAlignment="1" applyProtection="1">
      <alignment/>
      <protection locked="0"/>
    </xf>
    <xf numFmtId="0" fontId="2" fillId="0" borderId="56" xfId="0" applyFont="1" applyBorder="1" applyAlignment="1">
      <alignment horizontal="center"/>
    </xf>
    <xf numFmtId="0" fontId="3" fillId="0" borderId="38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4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 applyProtection="1">
      <alignment/>
      <protection locked="0"/>
    </xf>
    <xf numFmtId="0" fontId="3" fillId="0" borderId="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58" xfId="0" applyNumberFormat="1" applyFont="1" applyBorder="1" applyAlignment="1" applyProtection="1">
      <alignment horizontal="center"/>
      <protection locked="0"/>
    </xf>
    <xf numFmtId="49" fontId="1" fillId="0" borderId="59" xfId="0" applyNumberFormat="1" applyFont="1" applyBorder="1" applyAlignment="1" applyProtection="1">
      <alignment horizontal="center"/>
      <protection locked="0"/>
    </xf>
    <xf numFmtId="49" fontId="1" fillId="0" borderId="60" xfId="0" applyNumberFormat="1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2" fillId="0" borderId="6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6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6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63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3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32</xdr:row>
      <xdr:rowOff>47625</xdr:rowOff>
    </xdr:from>
    <xdr:to>
      <xdr:col>13</xdr:col>
      <xdr:colOff>2333625</xdr:colOff>
      <xdr:row>41</xdr:row>
      <xdr:rowOff>9525</xdr:rowOff>
    </xdr:to>
    <xdr:sp>
      <xdr:nvSpPr>
        <xdr:cNvPr id="1" name="TextBox 48"/>
        <xdr:cNvSpPr txBox="1">
          <a:spLocks noChangeArrowheads="1"/>
        </xdr:cNvSpPr>
      </xdr:nvSpPr>
      <xdr:spPr>
        <a:xfrm>
          <a:off x="4600575" y="7458075"/>
          <a:ext cx="36671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Domáci</a:t>
          </a:r>
        </a:p>
      </xdr:txBody>
    </xdr:sp>
    <xdr:clientData/>
  </xdr:twoCellAnchor>
  <xdr:twoCellAnchor>
    <xdr:from>
      <xdr:col>5</xdr:col>
      <xdr:colOff>85725</xdr:colOff>
      <xdr:row>43</xdr:row>
      <xdr:rowOff>190500</xdr:rowOff>
    </xdr:from>
    <xdr:to>
      <xdr:col>13</xdr:col>
      <xdr:colOff>1019175</xdr:colOff>
      <xdr:row>43</xdr:row>
      <xdr:rowOff>190500</xdr:rowOff>
    </xdr:to>
    <xdr:sp>
      <xdr:nvSpPr>
        <xdr:cNvPr id="2" name="Line 50"/>
        <xdr:cNvSpPr>
          <a:spLocks/>
        </xdr:cNvSpPr>
      </xdr:nvSpPr>
      <xdr:spPr>
        <a:xfrm>
          <a:off x="3771900" y="9934575"/>
          <a:ext cx="3181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190500</xdr:colOff>
      <xdr:row>43</xdr:row>
      <xdr:rowOff>171450</xdr:rowOff>
    </xdr:from>
    <xdr:to>
      <xdr:col>28</xdr:col>
      <xdr:colOff>123825</xdr:colOff>
      <xdr:row>43</xdr:row>
      <xdr:rowOff>171450</xdr:rowOff>
    </xdr:to>
    <xdr:sp>
      <xdr:nvSpPr>
        <xdr:cNvPr id="3" name="Line 51"/>
        <xdr:cNvSpPr>
          <a:spLocks/>
        </xdr:cNvSpPr>
      </xdr:nvSpPr>
      <xdr:spPr>
        <a:xfrm>
          <a:off x="12077700" y="9915525"/>
          <a:ext cx="3190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1866900</xdr:colOff>
      <xdr:row>43</xdr:row>
      <xdr:rowOff>190500</xdr:rowOff>
    </xdr:from>
    <xdr:to>
      <xdr:col>16</xdr:col>
      <xdr:colOff>76200</xdr:colOff>
      <xdr:row>43</xdr:row>
      <xdr:rowOff>190500</xdr:rowOff>
    </xdr:to>
    <xdr:sp>
      <xdr:nvSpPr>
        <xdr:cNvPr id="4" name="Line 52"/>
        <xdr:cNvSpPr>
          <a:spLocks/>
        </xdr:cNvSpPr>
      </xdr:nvSpPr>
      <xdr:spPr>
        <a:xfrm>
          <a:off x="7800975" y="9934575"/>
          <a:ext cx="3190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47625</xdr:rowOff>
    </xdr:from>
    <xdr:to>
      <xdr:col>19</xdr:col>
      <xdr:colOff>104775</xdr:colOff>
      <xdr:row>41</xdr:row>
      <xdr:rowOff>9525</xdr:rowOff>
    </xdr:to>
    <xdr:sp>
      <xdr:nvSpPr>
        <xdr:cNvPr id="5" name="TextBox 54"/>
        <xdr:cNvSpPr txBox="1">
          <a:spLocks noChangeArrowheads="1"/>
        </xdr:cNvSpPr>
      </xdr:nvSpPr>
      <xdr:spPr>
        <a:xfrm>
          <a:off x="8324850" y="7458075"/>
          <a:ext cx="36671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Hostia</a:t>
          </a:r>
        </a:p>
      </xdr:txBody>
    </xdr:sp>
    <xdr:clientData/>
  </xdr:twoCellAnchor>
  <xdr:twoCellAnchor>
    <xdr:from>
      <xdr:col>19</xdr:col>
      <xdr:colOff>161925</xdr:colOff>
      <xdr:row>32</xdr:row>
      <xdr:rowOff>47625</xdr:rowOff>
    </xdr:from>
    <xdr:to>
      <xdr:col>29</xdr:col>
      <xdr:colOff>142875</xdr:colOff>
      <xdr:row>41</xdr:row>
      <xdr:rowOff>9525</xdr:rowOff>
    </xdr:to>
    <xdr:sp>
      <xdr:nvSpPr>
        <xdr:cNvPr id="6" name="TextBox 55"/>
        <xdr:cNvSpPr txBox="1">
          <a:spLocks noChangeArrowheads="1"/>
        </xdr:cNvSpPr>
      </xdr:nvSpPr>
      <xdr:spPr>
        <a:xfrm>
          <a:off x="12049125" y="7458075"/>
          <a:ext cx="36766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Rozhodca</a:t>
          </a:r>
        </a:p>
      </xdr:txBody>
    </xdr:sp>
    <xdr:clientData/>
  </xdr:twoCellAnchor>
  <xdr:twoCellAnchor>
    <xdr:from>
      <xdr:col>13</xdr:col>
      <xdr:colOff>990600</xdr:colOff>
      <xdr:row>1</xdr:row>
      <xdr:rowOff>9525</xdr:rowOff>
    </xdr:from>
    <xdr:to>
      <xdr:col>13</xdr:col>
      <xdr:colOff>2314575</xdr:colOff>
      <xdr:row>5</xdr:row>
      <xdr:rowOff>0</xdr:rowOff>
    </xdr:to>
    <xdr:pic>
      <xdr:nvPicPr>
        <xdr:cNvPr id="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19075"/>
          <a:ext cx="1323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32</xdr:row>
      <xdr:rowOff>47625</xdr:rowOff>
    </xdr:from>
    <xdr:to>
      <xdr:col>13</xdr:col>
      <xdr:colOff>2343150</xdr:colOff>
      <xdr:row>41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00575" y="7477125"/>
          <a:ext cx="36766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Domáci</a:t>
          </a:r>
        </a:p>
      </xdr:txBody>
    </xdr:sp>
    <xdr:clientData/>
  </xdr:twoCellAnchor>
  <xdr:twoCellAnchor>
    <xdr:from>
      <xdr:col>5</xdr:col>
      <xdr:colOff>85725</xdr:colOff>
      <xdr:row>43</xdr:row>
      <xdr:rowOff>190500</xdr:rowOff>
    </xdr:from>
    <xdr:to>
      <xdr:col>13</xdr:col>
      <xdr:colOff>1019175</xdr:colOff>
      <xdr:row>43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771900" y="9953625"/>
          <a:ext cx="3181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190500</xdr:colOff>
      <xdr:row>43</xdr:row>
      <xdr:rowOff>171450</xdr:rowOff>
    </xdr:from>
    <xdr:to>
      <xdr:col>28</xdr:col>
      <xdr:colOff>123825</xdr:colOff>
      <xdr:row>43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2773025" y="9934575"/>
          <a:ext cx="3190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1876425</xdr:colOff>
      <xdr:row>43</xdr:row>
      <xdr:rowOff>190500</xdr:rowOff>
    </xdr:from>
    <xdr:to>
      <xdr:col>16</xdr:col>
      <xdr:colOff>76200</xdr:colOff>
      <xdr:row>43</xdr:row>
      <xdr:rowOff>190500</xdr:rowOff>
    </xdr:to>
    <xdr:sp>
      <xdr:nvSpPr>
        <xdr:cNvPr id="4" name="Line 4"/>
        <xdr:cNvSpPr>
          <a:spLocks/>
        </xdr:cNvSpPr>
      </xdr:nvSpPr>
      <xdr:spPr>
        <a:xfrm>
          <a:off x="7810500" y="9953625"/>
          <a:ext cx="3876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47625</xdr:rowOff>
    </xdr:from>
    <xdr:to>
      <xdr:col>19</xdr:col>
      <xdr:colOff>104775</xdr:colOff>
      <xdr:row>41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601075" y="7477125"/>
          <a:ext cx="40862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Hostia</a:t>
          </a:r>
        </a:p>
      </xdr:txBody>
    </xdr:sp>
    <xdr:clientData/>
  </xdr:twoCellAnchor>
  <xdr:twoCellAnchor>
    <xdr:from>
      <xdr:col>19</xdr:col>
      <xdr:colOff>161925</xdr:colOff>
      <xdr:row>32</xdr:row>
      <xdr:rowOff>47625</xdr:rowOff>
    </xdr:from>
    <xdr:to>
      <xdr:col>29</xdr:col>
      <xdr:colOff>142875</xdr:colOff>
      <xdr:row>41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744450" y="7477125"/>
          <a:ext cx="36766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Rozhodca</a:t>
          </a:r>
        </a:p>
      </xdr:txBody>
    </xdr:sp>
    <xdr:clientData/>
  </xdr:twoCellAnchor>
  <xdr:twoCellAnchor>
    <xdr:from>
      <xdr:col>13</xdr:col>
      <xdr:colOff>990600</xdr:colOff>
      <xdr:row>1</xdr:row>
      <xdr:rowOff>9525</xdr:rowOff>
    </xdr:from>
    <xdr:to>
      <xdr:col>13</xdr:col>
      <xdr:colOff>2314575</xdr:colOff>
      <xdr:row>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"/>
          <a:ext cx="1323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89"/>
  <sheetViews>
    <sheetView zoomScale="75" zoomScaleNormal="75" workbookViewId="0" topLeftCell="A1">
      <selection activeCell="O12" sqref="O12"/>
    </sheetView>
  </sheetViews>
  <sheetFormatPr defaultColWidth="9.00390625" defaultRowHeight="12.75"/>
  <cols>
    <col min="1" max="1" width="7.625" style="1" customWidth="1"/>
    <col min="2" max="2" width="9.25390625" style="2" customWidth="1"/>
    <col min="3" max="3" width="23.75390625" style="1" customWidth="1"/>
    <col min="4" max="5" width="3.875" style="2" customWidth="1"/>
    <col min="6" max="6" width="2.375" style="1" customWidth="1"/>
    <col min="7" max="7" width="2.625" style="1" customWidth="1"/>
    <col min="8" max="8" width="3.00390625" style="1" customWidth="1"/>
    <col min="9" max="9" width="2.875" style="1" customWidth="1"/>
    <col min="10" max="10" width="3.125" style="1" customWidth="1"/>
    <col min="11" max="11" width="6.125" style="1" customWidth="1"/>
    <col min="12" max="12" width="5.00390625" style="2" customWidth="1"/>
    <col min="13" max="13" width="4.375" style="2" customWidth="1"/>
    <col min="14" max="14" width="31.375" style="1" customWidth="1"/>
    <col min="15" max="15" width="29.75390625" style="1" customWidth="1"/>
    <col min="16" max="16" width="4.25390625" style="3" customWidth="1"/>
    <col min="17" max="25" width="4.25390625" style="1" customWidth="1"/>
    <col min="26" max="29" width="5.75390625" style="1" customWidth="1"/>
    <col min="30" max="30" width="6.75390625" style="3" customWidth="1"/>
    <col min="31" max="46" width="9.125" style="1" customWidth="1"/>
    <col min="47" max="47" width="5.625" style="2" customWidth="1"/>
    <col min="48" max="48" width="5.25390625" style="2" customWidth="1"/>
    <col min="49" max="49" width="5.125" style="2" customWidth="1"/>
    <col min="50" max="50" width="4.375" style="2" customWidth="1"/>
    <col min="51" max="51" width="5.875" style="2" customWidth="1"/>
    <col min="52" max="52" width="3.875" style="1" customWidth="1"/>
    <col min="53" max="53" width="4.75390625" style="1" customWidth="1"/>
    <col min="54" max="54" width="4.625" style="1" customWidth="1"/>
    <col min="55" max="55" width="5.25390625" style="1" customWidth="1"/>
    <col min="56" max="56" width="4.75390625" style="1" customWidth="1"/>
    <col min="57" max="57" width="4.375" style="1" customWidth="1"/>
    <col min="58" max="16384" width="9.125" style="1" customWidth="1"/>
  </cols>
  <sheetData>
    <row r="1" ht="16.5" thickBot="1"/>
    <row r="2" spans="2:30" ht="16.5" customHeight="1" thickBot="1">
      <c r="B2" s="51"/>
      <c r="C2" s="52"/>
      <c r="D2" s="53"/>
      <c r="E2" s="53"/>
      <c r="F2" s="52"/>
      <c r="G2" s="52"/>
      <c r="H2" s="52"/>
      <c r="I2" s="52"/>
      <c r="J2" s="52"/>
      <c r="K2" s="87"/>
      <c r="L2" s="54" t="s">
        <v>51</v>
      </c>
      <c r="M2" s="53"/>
      <c r="N2" s="52"/>
      <c r="O2" s="165" t="s">
        <v>24</v>
      </c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55"/>
    </row>
    <row r="3" spans="1:30" ht="18.75" thickBot="1">
      <c r="A3" s="6"/>
      <c r="B3" s="159" t="s">
        <v>34</v>
      </c>
      <c r="C3" s="160"/>
      <c r="D3" s="160"/>
      <c r="E3" s="161"/>
      <c r="F3" s="6"/>
      <c r="G3" s="4"/>
      <c r="H3" s="4"/>
      <c r="I3" s="26"/>
      <c r="J3" s="9"/>
      <c r="K3" s="9"/>
      <c r="L3" s="56"/>
      <c r="M3" s="8"/>
      <c r="N3" s="9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57"/>
    </row>
    <row r="4" spans="1:30" ht="18.75" thickBot="1">
      <c r="A4" s="7"/>
      <c r="B4" s="162"/>
      <c r="C4" s="163"/>
      <c r="D4" s="163"/>
      <c r="E4" s="164"/>
      <c r="F4" s="177" t="s">
        <v>41</v>
      </c>
      <c r="G4" s="178"/>
      <c r="H4" s="178"/>
      <c r="I4" s="179"/>
      <c r="J4" s="9"/>
      <c r="K4" s="87"/>
      <c r="L4" s="56" t="s">
        <v>52</v>
      </c>
      <c r="M4" s="8"/>
      <c r="N4" s="9"/>
      <c r="O4" s="168" t="s">
        <v>50</v>
      </c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57"/>
    </row>
    <row r="5" spans="1:30" ht="18.75" thickBot="1">
      <c r="A5" s="7"/>
      <c r="B5" s="58"/>
      <c r="C5" s="9" t="s">
        <v>30</v>
      </c>
      <c r="D5" s="8" t="s">
        <v>31</v>
      </c>
      <c r="E5" s="28" t="s">
        <v>32</v>
      </c>
      <c r="F5" s="7" t="s">
        <v>38</v>
      </c>
      <c r="G5" s="9" t="s">
        <v>39</v>
      </c>
      <c r="H5" s="9" t="s">
        <v>39</v>
      </c>
      <c r="I5" s="27" t="s">
        <v>40</v>
      </c>
      <c r="J5" s="9"/>
      <c r="K5" s="9"/>
      <c r="L5" s="56"/>
      <c r="M5" s="8"/>
      <c r="N5" s="9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57"/>
    </row>
    <row r="6" spans="1:30" ht="18.75" thickBot="1">
      <c r="A6" s="7"/>
      <c r="B6" s="21" t="s">
        <v>4</v>
      </c>
      <c r="C6" s="68"/>
      <c r="D6" s="20">
        <f aca="true" t="shared" si="0" ref="D6:E9">L70</f>
        <v>0</v>
      </c>
      <c r="E6" s="21">
        <f t="shared" si="0"/>
        <v>0</v>
      </c>
      <c r="F6" s="76"/>
      <c r="G6" s="77"/>
      <c r="H6" s="77"/>
      <c r="I6" s="78"/>
      <c r="J6" s="9"/>
      <c r="K6" s="87"/>
      <c r="L6" s="56" t="s">
        <v>53</v>
      </c>
      <c r="M6" s="8"/>
      <c r="N6" s="9"/>
      <c r="O6" s="9"/>
      <c r="P6" s="50"/>
      <c r="Q6" s="9"/>
      <c r="R6" s="9"/>
      <c r="S6" s="9"/>
      <c r="T6" s="9"/>
      <c r="U6" s="9"/>
      <c r="V6" s="9"/>
      <c r="W6" s="9"/>
      <c r="X6" s="181" t="s">
        <v>25</v>
      </c>
      <c r="Y6" s="182"/>
      <c r="Z6" s="171" t="s">
        <v>26</v>
      </c>
      <c r="AA6" s="172"/>
      <c r="AB6" s="171" t="s">
        <v>27</v>
      </c>
      <c r="AC6" s="172"/>
      <c r="AD6" s="57"/>
    </row>
    <row r="7" spans="1:30" ht="18.75" thickBot="1">
      <c r="A7" s="7"/>
      <c r="B7" s="25" t="s">
        <v>5</v>
      </c>
      <c r="C7" s="69"/>
      <c r="D7" s="24">
        <f t="shared" si="0"/>
        <v>0</v>
      </c>
      <c r="E7" s="25">
        <f t="shared" si="0"/>
        <v>0</v>
      </c>
      <c r="F7" s="79"/>
      <c r="G7" s="80"/>
      <c r="H7" s="80"/>
      <c r="I7" s="81"/>
      <c r="J7" s="9"/>
      <c r="K7" s="9"/>
      <c r="L7" s="56"/>
      <c r="M7" s="8"/>
      <c r="N7" s="88" t="s">
        <v>13</v>
      </c>
      <c r="O7" s="148"/>
      <c r="P7" s="149"/>
      <c r="Q7" s="149"/>
      <c r="R7" s="149"/>
      <c r="S7" s="149"/>
      <c r="T7" s="149"/>
      <c r="U7" s="149"/>
      <c r="V7" s="149"/>
      <c r="W7" s="150"/>
      <c r="X7" s="173">
        <f>SUM(AB15:AB32)</f>
        <v>0</v>
      </c>
      <c r="Y7" s="174"/>
      <c r="Z7" s="144">
        <f>SUM(Z15:Z32)</f>
        <v>0</v>
      </c>
      <c r="AA7" s="145"/>
      <c r="AB7" s="144">
        <f>P65+R65+T65+V65+X65</f>
        <v>0</v>
      </c>
      <c r="AC7" s="145"/>
      <c r="AD7" s="57"/>
    </row>
    <row r="8" spans="1:30" ht="18.75" thickBot="1">
      <c r="A8" s="7"/>
      <c r="B8" s="25" t="s">
        <v>6</v>
      </c>
      <c r="C8" s="69"/>
      <c r="D8" s="24">
        <f t="shared" si="0"/>
        <v>0</v>
      </c>
      <c r="E8" s="25">
        <f t="shared" si="0"/>
        <v>0</v>
      </c>
      <c r="F8" s="79"/>
      <c r="G8" s="80"/>
      <c r="H8" s="80"/>
      <c r="I8" s="81"/>
      <c r="J8" s="9"/>
      <c r="K8" s="87"/>
      <c r="L8" s="56" t="s">
        <v>54</v>
      </c>
      <c r="M8" s="8"/>
      <c r="N8" s="9"/>
      <c r="O8" s="151"/>
      <c r="P8" s="152"/>
      <c r="Q8" s="152"/>
      <c r="R8" s="152"/>
      <c r="S8" s="152"/>
      <c r="T8" s="152"/>
      <c r="U8" s="152"/>
      <c r="V8" s="152"/>
      <c r="W8" s="153"/>
      <c r="X8" s="175"/>
      <c r="Y8" s="176"/>
      <c r="Z8" s="146"/>
      <c r="AA8" s="147"/>
      <c r="AB8" s="146"/>
      <c r="AC8" s="147"/>
      <c r="AD8" s="57"/>
    </row>
    <row r="9" spans="1:30" ht="18.75" thickBot="1">
      <c r="A9" s="7"/>
      <c r="B9" s="23" t="s">
        <v>7</v>
      </c>
      <c r="C9" s="70"/>
      <c r="D9" s="22">
        <f t="shared" si="0"/>
        <v>0</v>
      </c>
      <c r="E9" s="23">
        <f t="shared" si="0"/>
        <v>0</v>
      </c>
      <c r="F9" s="79"/>
      <c r="G9" s="80"/>
      <c r="H9" s="80"/>
      <c r="I9" s="81"/>
      <c r="J9" s="9"/>
      <c r="K9" s="9"/>
      <c r="L9" s="56"/>
      <c r="M9" s="8"/>
      <c r="N9" s="88" t="s">
        <v>14</v>
      </c>
      <c r="O9" s="148"/>
      <c r="P9" s="149"/>
      <c r="Q9" s="149"/>
      <c r="R9" s="149"/>
      <c r="S9" s="149"/>
      <c r="T9" s="149"/>
      <c r="U9" s="149"/>
      <c r="V9" s="149"/>
      <c r="W9" s="150"/>
      <c r="X9" s="173">
        <f>SUM(AC15:AC32)</f>
        <v>0</v>
      </c>
      <c r="Y9" s="174"/>
      <c r="Z9" s="144">
        <f>SUM(AA15:AA32)</f>
        <v>0</v>
      </c>
      <c r="AA9" s="145"/>
      <c r="AB9" s="144">
        <f>Q65+S65+U65+W65+Y65</f>
        <v>0</v>
      </c>
      <c r="AC9" s="145"/>
      <c r="AD9" s="57"/>
    </row>
    <row r="10" spans="1:30" ht="18.75" thickBot="1">
      <c r="A10" s="7"/>
      <c r="B10" s="157" t="s">
        <v>28</v>
      </c>
      <c r="C10" s="68"/>
      <c r="D10" s="142">
        <f>IF(AND(AB15=0,AC15=0),0,IF(AB15=1,1,0))</f>
        <v>0</v>
      </c>
      <c r="E10" s="169">
        <f>IF(AND(AC15=0,AB15=0),0,IF(AC15=1,1,0))</f>
        <v>0</v>
      </c>
      <c r="F10" s="79"/>
      <c r="G10" s="80"/>
      <c r="H10" s="80"/>
      <c r="I10" s="81"/>
      <c r="J10" s="9"/>
      <c r="K10" s="87"/>
      <c r="L10" s="56" t="s">
        <v>55</v>
      </c>
      <c r="M10" s="8"/>
      <c r="N10" s="9"/>
      <c r="O10" s="151"/>
      <c r="P10" s="152"/>
      <c r="Q10" s="152"/>
      <c r="R10" s="152"/>
      <c r="S10" s="152"/>
      <c r="T10" s="152"/>
      <c r="U10" s="152"/>
      <c r="V10" s="152"/>
      <c r="W10" s="153"/>
      <c r="X10" s="175"/>
      <c r="Y10" s="176"/>
      <c r="Z10" s="146"/>
      <c r="AA10" s="147"/>
      <c r="AB10" s="146"/>
      <c r="AC10" s="147"/>
      <c r="AD10" s="57"/>
    </row>
    <row r="11" spans="1:30" ht="16.5" thickBot="1">
      <c r="A11" s="7"/>
      <c r="B11" s="158"/>
      <c r="C11" s="70"/>
      <c r="D11" s="143"/>
      <c r="E11" s="170"/>
      <c r="F11" s="79"/>
      <c r="G11" s="80"/>
      <c r="H11" s="80"/>
      <c r="I11" s="81"/>
      <c r="J11" s="9"/>
      <c r="K11" s="9"/>
      <c r="L11" s="8"/>
      <c r="M11" s="8"/>
      <c r="N11" s="9"/>
      <c r="O11" s="9"/>
      <c r="P11" s="50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57"/>
    </row>
    <row r="12" spans="1:30" ht="18.75" thickBot="1">
      <c r="A12" s="7"/>
      <c r="B12" s="180" t="s">
        <v>29</v>
      </c>
      <c r="C12" s="71"/>
      <c r="D12" s="142">
        <f>IF(AND(AB16=0,AC16=0),0,IF(AB16=1,1,0))</f>
        <v>0</v>
      </c>
      <c r="E12" s="169">
        <f>IF(AND(AC16=0,AB16=0),0,IF(AC16=1,1,0))</f>
        <v>0</v>
      </c>
      <c r="F12" s="79"/>
      <c r="G12" s="80"/>
      <c r="H12" s="80"/>
      <c r="I12" s="81"/>
      <c r="J12" s="9"/>
      <c r="K12" s="87"/>
      <c r="L12" s="56" t="s">
        <v>56</v>
      </c>
      <c r="M12" s="8"/>
      <c r="N12" s="9"/>
      <c r="O12" s="9"/>
      <c r="P12" s="154" t="s">
        <v>21</v>
      </c>
      <c r="Q12" s="155"/>
      <c r="R12" s="155"/>
      <c r="S12" s="154" t="s">
        <v>23</v>
      </c>
      <c r="T12" s="155"/>
      <c r="U12" s="154" t="s">
        <v>18</v>
      </c>
      <c r="V12" s="155"/>
      <c r="W12" s="156" t="s">
        <v>22</v>
      </c>
      <c r="X12" s="156"/>
      <c r="Y12" s="156"/>
      <c r="Z12" s="156"/>
      <c r="AA12" s="156"/>
      <c r="AB12" s="156"/>
      <c r="AC12" s="156"/>
      <c r="AD12" s="57"/>
    </row>
    <row r="13" spans="1:30" ht="16.5" thickBot="1">
      <c r="A13" s="7"/>
      <c r="B13" s="158"/>
      <c r="C13" s="70"/>
      <c r="D13" s="143"/>
      <c r="E13" s="170"/>
      <c r="F13" s="82"/>
      <c r="G13" s="83"/>
      <c r="H13" s="83"/>
      <c r="I13" s="84"/>
      <c r="J13" s="9"/>
      <c r="K13" s="9"/>
      <c r="L13" s="8"/>
      <c r="M13" s="8"/>
      <c r="N13" s="9"/>
      <c r="O13" s="9"/>
      <c r="P13" s="135"/>
      <c r="Q13" s="136"/>
      <c r="R13" s="137"/>
      <c r="S13" s="138"/>
      <c r="T13" s="139"/>
      <c r="U13" s="138"/>
      <c r="V13" s="140"/>
      <c r="W13" s="138"/>
      <c r="X13" s="141"/>
      <c r="Y13" s="141"/>
      <c r="Z13" s="141"/>
      <c r="AA13" s="141"/>
      <c r="AB13" s="141"/>
      <c r="AC13" s="139"/>
      <c r="AD13" s="57" t="s">
        <v>43</v>
      </c>
    </row>
    <row r="14" spans="1:57" ht="16.5" thickBot="1">
      <c r="A14" s="7" t="s">
        <v>42</v>
      </c>
      <c r="B14" s="59" t="s">
        <v>33</v>
      </c>
      <c r="C14" s="9"/>
      <c r="D14" s="8" t="s">
        <v>31</v>
      </c>
      <c r="E14" s="28" t="s">
        <v>32</v>
      </c>
      <c r="F14" s="7" t="s">
        <v>38</v>
      </c>
      <c r="G14" s="9" t="s">
        <v>39</v>
      </c>
      <c r="H14" s="9" t="s">
        <v>39</v>
      </c>
      <c r="I14" s="27" t="s">
        <v>40</v>
      </c>
      <c r="J14" s="9"/>
      <c r="K14" s="9"/>
      <c r="L14" s="8"/>
      <c r="M14" s="8"/>
      <c r="N14" s="89" t="s">
        <v>13</v>
      </c>
      <c r="O14" s="89" t="s">
        <v>14</v>
      </c>
      <c r="P14" s="131" t="s">
        <v>15</v>
      </c>
      <c r="Q14" s="132"/>
      <c r="R14" s="132"/>
      <c r="S14" s="132"/>
      <c r="T14" s="132"/>
      <c r="U14" s="132"/>
      <c r="V14" s="132"/>
      <c r="W14" s="132"/>
      <c r="X14" s="132"/>
      <c r="Y14" s="133"/>
      <c r="Z14" s="131" t="s">
        <v>16</v>
      </c>
      <c r="AA14" s="133"/>
      <c r="AB14" s="131" t="s">
        <v>17</v>
      </c>
      <c r="AC14" s="133"/>
      <c r="AD14" s="57"/>
      <c r="AU14" s="134" t="s">
        <v>19</v>
      </c>
      <c r="AV14" s="134"/>
      <c r="AW14" s="134"/>
      <c r="AX14" s="134"/>
      <c r="AY14" s="134"/>
      <c r="BA14" s="134" t="s">
        <v>20</v>
      </c>
      <c r="BB14" s="134"/>
      <c r="BC14" s="134"/>
      <c r="BD14" s="134"/>
      <c r="BE14" s="134"/>
    </row>
    <row r="15" spans="1:57" ht="18">
      <c r="A15" s="72"/>
      <c r="B15" s="11" t="s">
        <v>4</v>
      </c>
      <c r="C15" s="72"/>
      <c r="D15" s="44">
        <f aca="true" t="shared" si="1" ref="D15:E18">L74</f>
        <v>0</v>
      </c>
      <c r="E15" s="45">
        <f t="shared" si="1"/>
        <v>0</v>
      </c>
      <c r="F15" s="76"/>
      <c r="G15" s="77"/>
      <c r="H15" s="77"/>
      <c r="I15" s="78"/>
      <c r="J15" s="9"/>
      <c r="K15" s="129" t="s">
        <v>12</v>
      </c>
      <c r="L15" s="12" t="s">
        <v>0</v>
      </c>
      <c r="M15" s="12" t="s">
        <v>1</v>
      </c>
      <c r="N15" s="30" t="str">
        <f>CONCATENATE(C10,"/",C11)</f>
        <v>/</v>
      </c>
      <c r="O15" s="31" t="str">
        <f>CONCATENATE(C28,"/",C29)</f>
        <v>/</v>
      </c>
      <c r="P15" s="90"/>
      <c r="Q15" s="91"/>
      <c r="R15" s="90"/>
      <c r="S15" s="91"/>
      <c r="T15" s="90"/>
      <c r="U15" s="91"/>
      <c r="V15" s="90"/>
      <c r="W15" s="91"/>
      <c r="X15" s="90"/>
      <c r="Y15" s="91"/>
      <c r="Z15" s="96">
        <f>SUM(AU15:AY15)</f>
        <v>0</v>
      </c>
      <c r="AA15" s="97">
        <f>SUM(BA15:BE15)</f>
        <v>0</v>
      </c>
      <c r="AB15" s="102">
        <f>IF(Z15=3,1,0)</f>
        <v>0</v>
      </c>
      <c r="AC15" s="103">
        <f>IF(AA15=3,1,0)</f>
        <v>0</v>
      </c>
      <c r="AD15" s="57"/>
      <c r="AU15" s="2">
        <f>IF(P15&gt;Q15,1,0)</f>
        <v>0</v>
      </c>
      <c r="AV15" s="2">
        <f>IF(R15&gt;S15,1,0)</f>
        <v>0</v>
      </c>
      <c r="AW15" s="2">
        <f>IF(T15&gt;U15,1,0)</f>
        <v>0</v>
      </c>
      <c r="AX15" s="2">
        <f>IF(V15&gt;W15,1,0)</f>
        <v>0</v>
      </c>
      <c r="AY15" s="2">
        <f>IF(X15&gt;Y15,1,0)</f>
        <v>0</v>
      </c>
      <c r="BA15" s="1">
        <f>IF(Q15&gt;P15,1,0)</f>
        <v>0</v>
      </c>
      <c r="BB15" s="1">
        <f>IF(S15&gt;R15,1,0)</f>
        <v>0</v>
      </c>
      <c r="BC15" s="1">
        <f>IF(U15&gt;T15,1,0)</f>
        <v>0</v>
      </c>
      <c r="BD15" s="1">
        <f>IF(W15&gt;V15,1,0)</f>
        <v>0</v>
      </c>
      <c r="BE15" s="1">
        <f>IF(Y15&gt;X15,1,0)</f>
        <v>0</v>
      </c>
    </row>
    <row r="16" spans="1:57" ht="18.75" thickBot="1">
      <c r="A16" s="72"/>
      <c r="B16" s="11" t="s">
        <v>5</v>
      </c>
      <c r="C16" s="72"/>
      <c r="D16" s="46">
        <f t="shared" si="1"/>
        <v>0</v>
      </c>
      <c r="E16" s="47">
        <f t="shared" si="1"/>
        <v>0</v>
      </c>
      <c r="F16" s="79"/>
      <c r="G16" s="80"/>
      <c r="H16" s="80"/>
      <c r="I16" s="81"/>
      <c r="J16" s="9"/>
      <c r="K16" s="130"/>
      <c r="L16" s="13" t="s">
        <v>2</v>
      </c>
      <c r="M16" s="13" t="s">
        <v>3</v>
      </c>
      <c r="N16" s="32" t="str">
        <f>CONCATENATE(C12,"/",C13)</f>
        <v>/</v>
      </c>
      <c r="O16" s="33" t="str">
        <f>CONCATENATE(C30,"/",C31)</f>
        <v>/</v>
      </c>
      <c r="P16" s="92"/>
      <c r="Q16" s="93"/>
      <c r="R16" s="92"/>
      <c r="S16" s="93"/>
      <c r="T16" s="92"/>
      <c r="U16" s="93"/>
      <c r="V16" s="92"/>
      <c r="W16" s="93"/>
      <c r="X16" s="92"/>
      <c r="Y16" s="93"/>
      <c r="Z16" s="98">
        <f aca="true" t="shared" si="2" ref="Z16:Z32">SUM(AU16:AY16)</f>
        <v>0</v>
      </c>
      <c r="AA16" s="99">
        <f aca="true" t="shared" si="3" ref="AA16:AA32">SUM(BA16:BE16)</f>
        <v>0</v>
      </c>
      <c r="AB16" s="104">
        <f aca="true" t="shared" si="4" ref="AB16:AB32">IF(Z16=3,1,0)</f>
        <v>0</v>
      </c>
      <c r="AC16" s="105">
        <f aca="true" t="shared" si="5" ref="AC16:AC32">IF(AA16=3,1,0)</f>
        <v>0</v>
      </c>
      <c r="AD16" s="57"/>
      <c r="AU16" s="2">
        <f aca="true" t="shared" si="6" ref="AU16:AU32">IF(P16&gt;Q16,1,0)</f>
        <v>0</v>
      </c>
      <c r="AV16" s="2">
        <f aca="true" t="shared" si="7" ref="AV16:AV32">IF(R16&gt;S16,1,0)</f>
        <v>0</v>
      </c>
      <c r="AW16" s="2">
        <f aca="true" t="shared" si="8" ref="AW16:AW32">IF(T16&gt;U16,1,0)</f>
        <v>0</v>
      </c>
      <c r="AX16" s="2">
        <f aca="true" t="shared" si="9" ref="AX16:AX32">IF(V16&gt;W16,1,0)</f>
        <v>0</v>
      </c>
      <c r="AY16" s="2">
        <f aca="true" t="shared" si="10" ref="AY16:AY32">IF(X16&gt;Y16,1,0)</f>
        <v>0</v>
      </c>
      <c r="BA16" s="1">
        <f aca="true" t="shared" si="11" ref="BA16:BA32">IF(Q16&gt;P16,1,0)</f>
        <v>0</v>
      </c>
      <c r="BB16" s="1">
        <f aca="true" t="shared" si="12" ref="BB16:BB32">IF(S16&gt;R16,1,0)</f>
        <v>0</v>
      </c>
      <c r="BC16" s="1">
        <f aca="true" t="shared" si="13" ref="BC16:BC32">IF(U16&gt;T16,1,0)</f>
        <v>0</v>
      </c>
      <c r="BD16" s="1">
        <f aca="true" t="shared" si="14" ref="BD16:BD32">IF(W16&gt;V16,1,0)</f>
        <v>0</v>
      </c>
      <c r="BE16" s="1">
        <f aca="true" t="shared" si="15" ref="BE16:BE32">IF(Y16&gt;X16,1,0)</f>
        <v>0</v>
      </c>
    </row>
    <row r="17" spans="1:57" ht="18">
      <c r="A17" s="72"/>
      <c r="B17" s="11" t="s">
        <v>6</v>
      </c>
      <c r="C17" s="72"/>
      <c r="D17" s="46">
        <f t="shared" si="1"/>
        <v>0</v>
      </c>
      <c r="E17" s="47">
        <f t="shared" si="1"/>
        <v>0</v>
      </c>
      <c r="F17" s="79"/>
      <c r="G17" s="80"/>
      <c r="H17" s="80"/>
      <c r="I17" s="81"/>
      <c r="J17" s="9"/>
      <c r="K17" s="17" t="s">
        <v>18</v>
      </c>
      <c r="L17" s="14" t="s">
        <v>4</v>
      </c>
      <c r="M17" s="12" t="s">
        <v>8</v>
      </c>
      <c r="N17" s="30">
        <f>C6</f>
        <v>0</v>
      </c>
      <c r="O17" s="31">
        <f>C24</f>
        <v>0</v>
      </c>
      <c r="P17" s="90"/>
      <c r="Q17" s="91"/>
      <c r="R17" s="90"/>
      <c r="S17" s="91"/>
      <c r="T17" s="90"/>
      <c r="U17" s="91"/>
      <c r="V17" s="90"/>
      <c r="W17" s="91"/>
      <c r="X17" s="90"/>
      <c r="Y17" s="91"/>
      <c r="Z17" s="96">
        <f t="shared" si="2"/>
        <v>0</v>
      </c>
      <c r="AA17" s="97">
        <f t="shared" si="3"/>
        <v>0</v>
      </c>
      <c r="AB17" s="102">
        <f t="shared" si="4"/>
        <v>0</v>
      </c>
      <c r="AC17" s="103">
        <f t="shared" si="5"/>
        <v>0</v>
      </c>
      <c r="AD17" s="57"/>
      <c r="AU17" s="2">
        <f t="shared" si="6"/>
        <v>0</v>
      </c>
      <c r="AV17" s="2">
        <f t="shared" si="7"/>
        <v>0</v>
      </c>
      <c r="AW17" s="2">
        <f t="shared" si="8"/>
        <v>0</v>
      </c>
      <c r="AX17" s="2">
        <f t="shared" si="9"/>
        <v>0</v>
      </c>
      <c r="AY17" s="2">
        <f t="shared" si="10"/>
        <v>0</v>
      </c>
      <c r="BA17" s="1">
        <f t="shared" si="11"/>
        <v>0</v>
      </c>
      <c r="BB17" s="1">
        <f t="shared" si="12"/>
        <v>0</v>
      </c>
      <c r="BC17" s="1">
        <f t="shared" si="13"/>
        <v>0</v>
      </c>
      <c r="BD17" s="1">
        <f t="shared" si="14"/>
        <v>0</v>
      </c>
      <c r="BE17" s="1">
        <f t="shared" si="15"/>
        <v>0</v>
      </c>
    </row>
    <row r="18" spans="1:57" ht="18.75" thickBot="1">
      <c r="A18" s="72"/>
      <c r="B18" s="11" t="s">
        <v>7</v>
      </c>
      <c r="C18" s="72"/>
      <c r="D18" s="48">
        <f t="shared" si="1"/>
        <v>0</v>
      </c>
      <c r="E18" s="49">
        <f t="shared" si="1"/>
        <v>0</v>
      </c>
      <c r="F18" s="82"/>
      <c r="G18" s="83"/>
      <c r="H18" s="83"/>
      <c r="I18" s="84"/>
      <c r="J18" s="9"/>
      <c r="K18" s="18">
        <v>1</v>
      </c>
      <c r="L18" s="15" t="s">
        <v>5</v>
      </c>
      <c r="M18" s="11" t="s">
        <v>9</v>
      </c>
      <c r="N18" s="34">
        <f>C7</f>
        <v>0</v>
      </c>
      <c r="O18" s="35">
        <f>C25</f>
        <v>0</v>
      </c>
      <c r="P18" s="94"/>
      <c r="Q18" s="95"/>
      <c r="R18" s="94"/>
      <c r="S18" s="95"/>
      <c r="T18" s="94"/>
      <c r="U18" s="95"/>
      <c r="V18" s="94"/>
      <c r="W18" s="95"/>
      <c r="X18" s="94"/>
      <c r="Y18" s="95"/>
      <c r="Z18" s="100">
        <f t="shared" si="2"/>
        <v>0</v>
      </c>
      <c r="AA18" s="101">
        <f t="shared" si="3"/>
        <v>0</v>
      </c>
      <c r="AB18" s="106">
        <f t="shared" si="4"/>
        <v>0</v>
      </c>
      <c r="AC18" s="107">
        <f t="shared" si="5"/>
        <v>0</v>
      </c>
      <c r="AD18" s="57"/>
      <c r="AU18" s="2">
        <f t="shared" si="6"/>
        <v>0</v>
      </c>
      <c r="AV18" s="2">
        <f t="shared" si="7"/>
        <v>0</v>
      </c>
      <c r="AW18" s="2">
        <f t="shared" si="8"/>
        <v>0</v>
      </c>
      <c r="AX18" s="2">
        <f t="shared" si="9"/>
        <v>0</v>
      </c>
      <c r="AY18" s="2">
        <f t="shared" si="10"/>
        <v>0</v>
      </c>
      <c r="BA18" s="1">
        <f t="shared" si="11"/>
        <v>0</v>
      </c>
      <c r="BB18" s="1">
        <f t="shared" si="12"/>
        <v>0</v>
      </c>
      <c r="BC18" s="1">
        <f t="shared" si="13"/>
        <v>0</v>
      </c>
      <c r="BD18" s="1">
        <f t="shared" si="14"/>
        <v>0</v>
      </c>
      <c r="BE18" s="1">
        <f t="shared" si="15"/>
        <v>0</v>
      </c>
    </row>
    <row r="19" spans="1:57" ht="18.75" thickBot="1">
      <c r="A19" s="10"/>
      <c r="B19" s="60"/>
      <c r="C19" s="5"/>
      <c r="D19" s="38"/>
      <c r="E19" s="38"/>
      <c r="F19" s="5"/>
      <c r="G19" s="5"/>
      <c r="H19" s="5"/>
      <c r="I19" s="29"/>
      <c r="J19" s="9"/>
      <c r="K19" s="18"/>
      <c r="L19" s="15" t="s">
        <v>6</v>
      </c>
      <c r="M19" s="11" t="s">
        <v>10</v>
      </c>
      <c r="N19" s="34">
        <f>C8</f>
        <v>0</v>
      </c>
      <c r="O19" s="35">
        <f>C26</f>
        <v>0</v>
      </c>
      <c r="P19" s="94"/>
      <c r="Q19" s="95"/>
      <c r="R19" s="94"/>
      <c r="S19" s="95"/>
      <c r="T19" s="94"/>
      <c r="U19" s="95"/>
      <c r="V19" s="94"/>
      <c r="W19" s="95"/>
      <c r="X19" s="94"/>
      <c r="Y19" s="95"/>
      <c r="Z19" s="100">
        <f t="shared" si="2"/>
        <v>0</v>
      </c>
      <c r="AA19" s="101">
        <f t="shared" si="3"/>
        <v>0</v>
      </c>
      <c r="AB19" s="106">
        <f t="shared" si="4"/>
        <v>0</v>
      </c>
      <c r="AC19" s="107">
        <f t="shared" si="5"/>
        <v>0</v>
      </c>
      <c r="AD19" s="57"/>
      <c r="AU19" s="2">
        <f t="shared" si="6"/>
        <v>0</v>
      </c>
      <c r="AV19" s="2">
        <f t="shared" si="7"/>
        <v>0</v>
      </c>
      <c r="AW19" s="2">
        <f t="shared" si="8"/>
        <v>0</v>
      </c>
      <c r="AX19" s="2">
        <f t="shared" si="9"/>
        <v>0</v>
      </c>
      <c r="AY19" s="2">
        <f t="shared" si="10"/>
        <v>0</v>
      </c>
      <c r="BA19" s="1">
        <f t="shared" si="11"/>
        <v>0</v>
      </c>
      <c r="BB19" s="1">
        <f t="shared" si="12"/>
        <v>0</v>
      </c>
      <c r="BC19" s="1">
        <f t="shared" si="13"/>
        <v>0</v>
      </c>
      <c r="BD19" s="1">
        <f t="shared" si="14"/>
        <v>0</v>
      </c>
      <c r="BE19" s="1">
        <f t="shared" si="15"/>
        <v>0</v>
      </c>
    </row>
    <row r="20" spans="2:57" ht="18.75" thickBot="1">
      <c r="B20" s="59"/>
      <c r="C20" s="9"/>
      <c r="D20" s="8"/>
      <c r="E20" s="8"/>
      <c r="F20" s="9"/>
      <c r="G20" s="9"/>
      <c r="H20" s="9"/>
      <c r="I20" s="27"/>
      <c r="J20" s="9"/>
      <c r="K20" s="19"/>
      <c r="L20" s="16" t="s">
        <v>7</v>
      </c>
      <c r="M20" s="13" t="s">
        <v>11</v>
      </c>
      <c r="N20" s="32">
        <f>C9</f>
        <v>0</v>
      </c>
      <c r="O20" s="33">
        <f>C27</f>
        <v>0</v>
      </c>
      <c r="P20" s="92"/>
      <c r="Q20" s="93"/>
      <c r="R20" s="92"/>
      <c r="S20" s="93"/>
      <c r="T20" s="92"/>
      <c r="U20" s="93"/>
      <c r="V20" s="92"/>
      <c r="W20" s="93"/>
      <c r="X20" s="92"/>
      <c r="Y20" s="93"/>
      <c r="Z20" s="98">
        <f t="shared" si="2"/>
        <v>0</v>
      </c>
      <c r="AA20" s="99">
        <f t="shared" si="3"/>
        <v>0</v>
      </c>
      <c r="AB20" s="108">
        <f t="shared" si="4"/>
        <v>0</v>
      </c>
      <c r="AC20" s="109">
        <f t="shared" si="5"/>
        <v>0</v>
      </c>
      <c r="AD20" s="57"/>
      <c r="AU20" s="2">
        <f t="shared" si="6"/>
        <v>0</v>
      </c>
      <c r="AV20" s="2">
        <f t="shared" si="7"/>
        <v>0</v>
      </c>
      <c r="AW20" s="2">
        <f t="shared" si="8"/>
        <v>0</v>
      </c>
      <c r="AX20" s="2">
        <f t="shared" si="9"/>
        <v>0</v>
      </c>
      <c r="AY20" s="2">
        <f t="shared" si="10"/>
        <v>0</v>
      </c>
      <c r="BA20" s="1">
        <f t="shared" si="11"/>
        <v>0</v>
      </c>
      <c r="BB20" s="1">
        <f t="shared" si="12"/>
        <v>0</v>
      </c>
      <c r="BC20" s="1">
        <f t="shared" si="13"/>
        <v>0</v>
      </c>
      <c r="BD20" s="1">
        <f t="shared" si="14"/>
        <v>0</v>
      </c>
      <c r="BE20" s="1">
        <f t="shared" si="15"/>
        <v>0</v>
      </c>
    </row>
    <row r="21" spans="1:57" ht="18">
      <c r="A21" s="6"/>
      <c r="B21" s="159" t="s">
        <v>35</v>
      </c>
      <c r="C21" s="160"/>
      <c r="D21" s="160"/>
      <c r="E21" s="161"/>
      <c r="F21" s="6"/>
      <c r="G21" s="4"/>
      <c r="H21" s="4"/>
      <c r="I21" s="26"/>
      <c r="J21" s="9"/>
      <c r="K21" s="17" t="s">
        <v>18</v>
      </c>
      <c r="L21" s="12" t="s">
        <v>5</v>
      </c>
      <c r="M21" s="12" t="s">
        <v>8</v>
      </c>
      <c r="N21" s="30">
        <f>IF(C16=0,C7,IF(A16=2,C16,C7))</f>
        <v>0</v>
      </c>
      <c r="O21" s="30">
        <f>IF(C33=0,C24,IF(A33=2,C33,C24))</f>
        <v>0</v>
      </c>
      <c r="P21" s="90"/>
      <c r="Q21" s="91"/>
      <c r="R21" s="90"/>
      <c r="S21" s="91"/>
      <c r="T21" s="90"/>
      <c r="U21" s="91"/>
      <c r="V21" s="90"/>
      <c r="W21" s="91"/>
      <c r="X21" s="90"/>
      <c r="Y21" s="91"/>
      <c r="Z21" s="96">
        <f t="shared" si="2"/>
        <v>0</v>
      </c>
      <c r="AA21" s="97">
        <f t="shared" si="3"/>
        <v>0</v>
      </c>
      <c r="AB21" s="102">
        <f t="shared" si="4"/>
        <v>0</v>
      </c>
      <c r="AC21" s="103">
        <f t="shared" si="5"/>
        <v>0</v>
      </c>
      <c r="AD21" s="57"/>
      <c r="AU21" s="2">
        <f t="shared" si="6"/>
        <v>0</v>
      </c>
      <c r="AV21" s="2">
        <f t="shared" si="7"/>
        <v>0</v>
      </c>
      <c r="AW21" s="2">
        <f t="shared" si="8"/>
        <v>0</v>
      </c>
      <c r="AX21" s="2">
        <f t="shared" si="9"/>
        <v>0</v>
      </c>
      <c r="AY21" s="2">
        <f t="shared" si="10"/>
        <v>0</v>
      </c>
      <c r="BA21" s="1">
        <f t="shared" si="11"/>
        <v>0</v>
      </c>
      <c r="BB21" s="1">
        <f t="shared" si="12"/>
        <v>0</v>
      </c>
      <c r="BC21" s="1">
        <f t="shared" si="13"/>
        <v>0</v>
      </c>
      <c r="BD21" s="1">
        <f t="shared" si="14"/>
        <v>0</v>
      </c>
      <c r="BE21" s="1">
        <f t="shared" si="15"/>
        <v>0</v>
      </c>
    </row>
    <row r="22" spans="1:57" ht="18">
      <c r="A22" s="7"/>
      <c r="B22" s="162"/>
      <c r="C22" s="163"/>
      <c r="D22" s="163"/>
      <c r="E22" s="164"/>
      <c r="F22" s="177" t="s">
        <v>41</v>
      </c>
      <c r="G22" s="178"/>
      <c r="H22" s="178"/>
      <c r="I22" s="179"/>
      <c r="J22" s="9"/>
      <c r="K22" s="18">
        <v>2</v>
      </c>
      <c r="L22" s="11" t="s">
        <v>6</v>
      </c>
      <c r="M22" s="11" t="s">
        <v>9</v>
      </c>
      <c r="N22" s="34">
        <f>IF(C17=0,C8,IF(A17=2,C17,C8))</f>
        <v>0</v>
      </c>
      <c r="O22" s="34">
        <f>IF(C34=0,C25,IF(A34=2,C34,C25))</f>
        <v>0</v>
      </c>
      <c r="P22" s="94"/>
      <c r="Q22" s="95"/>
      <c r="R22" s="94"/>
      <c r="S22" s="95"/>
      <c r="T22" s="94"/>
      <c r="U22" s="95"/>
      <c r="V22" s="94"/>
      <c r="W22" s="95"/>
      <c r="X22" s="94"/>
      <c r="Y22" s="95"/>
      <c r="Z22" s="100">
        <f t="shared" si="2"/>
        <v>0</v>
      </c>
      <c r="AA22" s="101">
        <f t="shared" si="3"/>
        <v>0</v>
      </c>
      <c r="AB22" s="106">
        <f t="shared" si="4"/>
        <v>0</v>
      </c>
      <c r="AC22" s="107">
        <f t="shared" si="5"/>
        <v>0</v>
      </c>
      <c r="AD22" s="57"/>
      <c r="AU22" s="2">
        <f t="shared" si="6"/>
        <v>0</v>
      </c>
      <c r="AV22" s="2">
        <f t="shared" si="7"/>
        <v>0</v>
      </c>
      <c r="AW22" s="2">
        <f t="shared" si="8"/>
        <v>0</v>
      </c>
      <c r="AX22" s="2">
        <f t="shared" si="9"/>
        <v>0</v>
      </c>
      <c r="AY22" s="2">
        <f t="shared" si="10"/>
        <v>0</v>
      </c>
      <c r="BA22" s="1">
        <f t="shared" si="11"/>
        <v>0</v>
      </c>
      <c r="BB22" s="1">
        <f t="shared" si="12"/>
        <v>0</v>
      </c>
      <c r="BC22" s="1">
        <f t="shared" si="13"/>
        <v>0</v>
      </c>
      <c r="BD22" s="1">
        <f t="shared" si="14"/>
        <v>0</v>
      </c>
      <c r="BE22" s="1">
        <f t="shared" si="15"/>
        <v>0</v>
      </c>
    </row>
    <row r="23" spans="1:57" ht="18.75" thickBot="1">
      <c r="A23" s="7"/>
      <c r="B23" s="58"/>
      <c r="C23" s="9" t="s">
        <v>30</v>
      </c>
      <c r="D23" s="8" t="s">
        <v>31</v>
      </c>
      <c r="E23" s="28" t="s">
        <v>32</v>
      </c>
      <c r="F23" s="7" t="s">
        <v>38</v>
      </c>
      <c r="G23" s="9" t="s">
        <v>39</v>
      </c>
      <c r="H23" s="9" t="s">
        <v>39</v>
      </c>
      <c r="I23" s="27" t="s">
        <v>40</v>
      </c>
      <c r="J23" s="9"/>
      <c r="K23" s="18"/>
      <c r="L23" s="11" t="s">
        <v>7</v>
      </c>
      <c r="M23" s="11" t="s">
        <v>10</v>
      </c>
      <c r="N23" s="34">
        <f>IF(C18=0,C9,IF(A18=2,C18,C9))</f>
        <v>0</v>
      </c>
      <c r="O23" s="34">
        <f>IF(C35=0,C26,IF(A35=2,C35,C26))</f>
        <v>0</v>
      </c>
      <c r="P23" s="94"/>
      <c r="Q23" s="95"/>
      <c r="R23" s="94"/>
      <c r="S23" s="95"/>
      <c r="T23" s="94"/>
      <c r="U23" s="95"/>
      <c r="V23" s="94"/>
      <c r="W23" s="95"/>
      <c r="X23" s="94"/>
      <c r="Y23" s="95"/>
      <c r="Z23" s="100">
        <f t="shared" si="2"/>
        <v>0</v>
      </c>
      <c r="AA23" s="101">
        <f t="shared" si="3"/>
        <v>0</v>
      </c>
      <c r="AB23" s="106">
        <f t="shared" si="4"/>
        <v>0</v>
      </c>
      <c r="AC23" s="107">
        <f t="shared" si="5"/>
        <v>0</v>
      </c>
      <c r="AD23" s="57"/>
      <c r="AU23" s="2">
        <f t="shared" si="6"/>
        <v>0</v>
      </c>
      <c r="AV23" s="2">
        <f t="shared" si="7"/>
        <v>0</v>
      </c>
      <c r="AW23" s="2">
        <f t="shared" si="8"/>
        <v>0</v>
      </c>
      <c r="AX23" s="2">
        <f t="shared" si="9"/>
        <v>0</v>
      </c>
      <c r="AY23" s="2">
        <f t="shared" si="10"/>
        <v>0</v>
      </c>
      <c r="BA23" s="1">
        <f t="shared" si="11"/>
        <v>0</v>
      </c>
      <c r="BB23" s="1">
        <f t="shared" si="12"/>
        <v>0</v>
      </c>
      <c r="BC23" s="1">
        <f t="shared" si="13"/>
        <v>0</v>
      </c>
      <c r="BD23" s="1">
        <f t="shared" si="14"/>
        <v>0</v>
      </c>
      <c r="BE23" s="1">
        <f t="shared" si="15"/>
        <v>0</v>
      </c>
    </row>
    <row r="24" spans="1:57" ht="18.75" thickBot="1">
      <c r="A24" s="7"/>
      <c r="B24" s="21" t="s">
        <v>8</v>
      </c>
      <c r="C24" s="68"/>
      <c r="D24" s="20">
        <f aca="true" t="shared" si="16" ref="D24:E27">L82</f>
        <v>0</v>
      </c>
      <c r="E24" s="21">
        <f t="shared" si="16"/>
        <v>0</v>
      </c>
      <c r="F24" s="76"/>
      <c r="G24" s="77"/>
      <c r="H24" s="77"/>
      <c r="I24" s="78"/>
      <c r="J24" s="9"/>
      <c r="K24" s="19"/>
      <c r="L24" s="13" t="s">
        <v>4</v>
      </c>
      <c r="M24" s="13" t="s">
        <v>11</v>
      </c>
      <c r="N24" s="32">
        <f>IF(C15=0,C6,IF(A15=2,C15,C6))</f>
        <v>0</v>
      </c>
      <c r="O24" s="32">
        <f>IF(C36=0,C27,IF(A36=2,C36,C27))</f>
        <v>0</v>
      </c>
      <c r="P24" s="92"/>
      <c r="Q24" s="93"/>
      <c r="R24" s="92"/>
      <c r="S24" s="93"/>
      <c r="T24" s="92"/>
      <c r="U24" s="93"/>
      <c r="V24" s="92"/>
      <c r="W24" s="93"/>
      <c r="X24" s="92"/>
      <c r="Y24" s="93"/>
      <c r="Z24" s="98">
        <f t="shared" si="2"/>
        <v>0</v>
      </c>
      <c r="AA24" s="99">
        <f t="shared" si="3"/>
        <v>0</v>
      </c>
      <c r="AB24" s="108">
        <f t="shared" si="4"/>
        <v>0</v>
      </c>
      <c r="AC24" s="109">
        <f t="shared" si="5"/>
        <v>0</v>
      </c>
      <c r="AD24" s="57"/>
      <c r="AU24" s="2">
        <f t="shared" si="6"/>
        <v>0</v>
      </c>
      <c r="AV24" s="2">
        <f t="shared" si="7"/>
        <v>0</v>
      </c>
      <c r="AW24" s="2">
        <f t="shared" si="8"/>
        <v>0</v>
      </c>
      <c r="AX24" s="2">
        <f t="shared" si="9"/>
        <v>0</v>
      </c>
      <c r="AY24" s="2">
        <f t="shared" si="10"/>
        <v>0</v>
      </c>
      <c r="BA24" s="1">
        <f t="shared" si="11"/>
        <v>0</v>
      </c>
      <c r="BB24" s="1">
        <f t="shared" si="12"/>
        <v>0</v>
      </c>
      <c r="BC24" s="1">
        <f t="shared" si="13"/>
        <v>0</v>
      </c>
      <c r="BD24" s="1">
        <f t="shared" si="14"/>
        <v>0</v>
      </c>
      <c r="BE24" s="1">
        <f t="shared" si="15"/>
        <v>0</v>
      </c>
    </row>
    <row r="25" spans="1:57" ht="18">
      <c r="A25" s="7"/>
      <c r="B25" s="25" t="s">
        <v>9</v>
      </c>
      <c r="C25" s="69"/>
      <c r="D25" s="24">
        <f t="shared" si="16"/>
        <v>0</v>
      </c>
      <c r="E25" s="25">
        <f t="shared" si="16"/>
        <v>0</v>
      </c>
      <c r="F25" s="79"/>
      <c r="G25" s="80"/>
      <c r="H25" s="80"/>
      <c r="I25" s="81"/>
      <c r="J25" s="9"/>
      <c r="K25" s="17" t="s">
        <v>18</v>
      </c>
      <c r="L25" s="12" t="s">
        <v>6</v>
      </c>
      <c r="M25" s="12" t="s">
        <v>8</v>
      </c>
      <c r="N25" s="30">
        <f>IF(C17=0,C8,IF(OR(A17=2,A17=3),C17,C8))</f>
        <v>0</v>
      </c>
      <c r="O25" s="30">
        <f>IF(C33=0,C24,IF(OR(A33=2,A33=3),C33,C24))</f>
        <v>0</v>
      </c>
      <c r="P25" s="90"/>
      <c r="Q25" s="91"/>
      <c r="R25" s="90"/>
      <c r="S25" s="91"/>
      <c r="T25" s="90"/>
      <c r="U25" s="91"/>
      <c r="V25" s="90"/>
      <c r="W25" s="91"/>
      <c r="X25" s="90"/>
      <c r="Y25" s="91"/>
      <c r="Z25" s="96">
        <f t="shared" si="2"/>
        <v>0</v>
      </c>
      <c r="AA25" s="97">
        <f t="shared" si="3"/>
        <v>0</v>
      </c>
      <c r="AB25" s="102">
        <f t="shared" si="4"/>
        <v>0</v>
      </c>
      <c r="AC25" s="103">
        <f t="shared" si="5"/>
        <v>0</v>
      </c>
      <c r="AD25" s="57"/>
      <c r="AU25" s="2">
        <f t="shared" si="6"/>
        <v>0</v>
      </c>
      <c r="AV25" s="2">
        <f t="shared" si="7"/>
        <v>0</v>
      </c>
      <c r="AW25" s="2">
        <f t="shared" si="8"/>
        <v>0</v>
      </c>
      <c r="AX25" s="2">
        <f t="shared" si="9"/>
        <v>0</v>
      </c>
      <c r="AY25" s="2">
        <f t="shared" si="10"/>
        <v>0</v>
      </c>
      <c r="BA25" s="1">
        <f t="shared" si="11"/>
        <v>0</v>
      </c>
      <c r="BB25" s="1">
        <f t="shared" si="12"/>
        <v>0</v>
      </c>
      <c r="BC25" s="1">
        <f t="shared" si="13"/>
        <v>0</v>
      </c>
      <c r="BD25" s="1">
        <f t="shared" si="14"/>
        <v>0</v>
      </c>
      <c r="BE25" s="1">
        <f t="shared" si="15"/>
        <v>0</v>
      </c>
    </row>
    <row r="26" spans="1:57" ht="18">
      <c r="A26" s="7"/>
      <c r="B26" s="25" t="s">
        <v>10</v>
      </c>
      <c r="C26" s="69"/>
      <c r="D26" s="24">
        <f t="shared" si="16"/>
        <v>0</v>
      </c>
      <c r="E26" s="25">
        <f t="shared" si="16"/>
        <v>0</v>
      </c>
      <c r="F26" s="79"/>
      <c r="G26" s="80"/>
      <c r="H26" s="80"/>
      <c r="I26" s="81"/>
      <c r="J26" s="9"/>
      <c r="K26" s="18">
        <v>3</v>
      </c>
      <c r="L26" s="11" t="s">
        <v>7</v>
      </c>
      <c r="M26" s="11" t="s">
        <v>9</v>
      </c>
      <c r="N26" s="34">
        <f>IF(C18=0,C9,IF(OR(A18=2,A18=3),C18,C9))</f>
        <v>0</v>
      </c>
      <c r="O26" s="34">
        <f>IF(C34=0,C25,IF(OR(A34=2,A34=3),C34,C25))</f>
        <v>0</v>
      </c>
      <c r="P26" s="94"/>
      <c r="Q26" s="95"/>
      <c r="R26" s="94"/>
      <c r="S26" s="95"/>
      <c r="T26" s="94"/>
      <c r="U26" s="95"/>
      <c r="V26" s="94"/>
      <c r="W26" s="95"/>
      <c r="X26" s="94"/>
      <c r="Y26" s="95"/>
      <c r="Z26" s="100">
        <f t="shared" si="2"/>
        <v>0</v>
      </c>
      <c r="AA26" s="101">
        <f t="shared" si="3"/>
        <v>0</v>
      </c>
      <c r="AB26" s="106">
        <f t="shared" si="4"/>
        <v>0</v>
      </c>
      <c r="AC26" s="107">
        <f t="shared" si="5"/>
        <v>0</v>
      </c>
      <c r="AD26" s="57"/>
      <c r="AU26" s="2">
        <f t="shared" si="6"/>
        <v>0</v>
      </c>
      <c r="AV26" s="2">
        <f t="shared" si="7"/>
        <v>0</v>
      </c>
      <c r="AW26" s="2">
        <f t="shared" si="8"/>
        <v>0</v>
      </c>
      <c r="AX26" s="2">
        <f t="shared" si="9"/>
        <v>0</v>
      </c>
      <c r="AY26" s="2">
        <f t="shared" si="10"/>
        <v>0</v>
      </c>
      <c r="BA26" s="1">
        <f t="shared" si="11"/>
        <v>0</v>
      </c>
      <c r="BB26" s="1">
        <f t="shared" si="12"/>
        <v>0</v>
      </c>
      <c r="BC26" s="1">
        <f t="shared" si="13"/>
        <v>0</v>
      </c>
      <c r="BD26" s="1">
        <f t="shared" si="14"/>
        <v>0</v>
      </c>
      <c r="BE26" s="1">
        <f t="shared" si="15"/>
        <v>0</v>
      </c>
    </row>
    <row r="27" spans="1:57" ht="18.75" thickBot="1">
      <c r="A27" s="7"/>
      <c r="B27" s="23" t="s">
        <v>11</v>
      </c>
      <c r="C27" s="70"/>
      <c r="D27" s="22">
        <f t="shared" si="16"/>
        <v>0</v>
      </c>
      <c r="E27" s="23">
        <f t="shared" si="16"/>
        <v>0</v>
      </c>
      <c r="F27" s="79"/>
      <c r="G27" s="80"/>
      <c r="H27" s="80"/>
      <c r="I27" s="81"/>
      <c r="J27" s="9"/>
      <c r="K27" s="18"/>
      <c r="L27" s="11" t="s">
        <v>4</v>
      </c>
      <c r="M27" s="11" t="s">
        <v>10</v>
      </c>
      <c r="N27" s="34">
        <f>IF(C15=0,C6,IF(OR(A15=2,A15=3),C15,C6))</f>
        <v>0</v>
      </c>
      <c r="O27" s="34">
        <f>IF(C35=0,C26,IF(OR(A35=2,A35=3),C35,C26))</f>
        <v>0</v>
      </c>
      <c r="P27" s="94"/>
      <c r="Q27" s="95"/>
      <c r="R27" s="94"/>
      <c r="S27" s="95"/>
      <c r="T27" s="94"/>
      <c r="U27" s="95"/>
      <c r="V27" s="94"/>
      <c r="W27" s="95"/>
      <c r="X27" s="94"/>
      <c r="Y27" s="95"/>
      <c r="Z27" s="100">
        <f t="shared" si="2"/>
        <v>0</v>
      </c>
      <c r="AA27" s="101">
        <f t="shared" si="3"/>
        <v>0</v>
      </c>
      <c r="AB27" s="106">
        <f t="shared" si="4"/>
        <v>0</v>
      </c>
      <c r="AC27" s="107">
        <f t="shared" si="5"/>
        <v>0</v>
      </c>
      <c r="AD27" s="57"/>
      <c r="AU27" s="2">
        <f t="shared" si="6"/>
        <v>0</v>
      </c>
      <c r="AV27" s="2">
        <f t="shared" si="7"/>
        <v>0</v>
      </c>
      <c r="AW27" s="2">
        <f t="shared" si="8"/>
        <v>0</v>
      </c>
      <c r="AX27" s="2">
        <f t="shared" si="9"/>
        <v>0</v>
      </c>
      <c r="AY27" s="2">
        <f t="shared" si="10"/>
        <v>0</v>
      </c>
      <c r="BA27" s="1">
        <f t="shared" si="11"/>
        <v>0</v>
      </c>
      <c r="BB27" s="1">
        <f t="shared" si="12"/>
        <v>0</v>
      </c>
      <c r="BC27" s="1">
        <f t="shared" si="13"/>
        <v>0</v>
      </c>
      <c r="BD27" s="1">
        <f t="shared" si="14"/>
        <v>0</v>
      </c>
      <c r="BE27" s="1">
        <f t="shared" si="15"/>
        <v>0</v>
      </c>
    </row>
    <row r="28" spans="1:57" ht="18.75" thickBot="1">
      <c r="A28" s="7"/>
      <c r="B28" s="157" t="s">
        <v>36</v>
      </c>
      <c r="C28" s="68"/>
      <c r="D28" s="142">
        <f>IF(AND(AB15=0,AC15=0),0,IF(AB15=1,0,1))</f>
        <v>0</v>
      </c>
      <c r="E28" s="169">
        <f>IF(AND(AC15=0,AB15=0),0,IF(AC15=1,0,1))</f>
        <v>0</v>
      </c>
      <c r="F28" s="85"/>
      <c r="G28" s="80"/>
      <c r="H28" s="80"/>
      <c r="I28" s="81"/>
      <c r="J28" s="9"/>
      <c r="K28" s="19"/>
      <c r="L28" s="13" t="s">
        <v>5</v>
      </c>
      <c r="M28" s="13" t="s">
        <v>11</v>
      </c>
      <c r="N28" s="32">
        <f>IF(C16=0,C7,IF(OR(A16=2,A16=3),C16,C7))</f>
        <v>0</v>
      </c>
      <c r="O28" s="32">
        <f>IF(C36=0,C27,IF(OR(A36=2,A36=3),C36,C27))</f>
        <v>0</v>
      </c>
      <c r="P28" s="92"/>
      <c r="Q28" s="93"/>
      <c r="R28" s="92"/>
      <c r="S28" s="93"/>
      <c r="T28" s="92"/>
      <c r="U28" s="93"/>
      <c r="V28" s="92"/>
      <c r="W28" s="93"/>
      <c r="X28" s="92"/>
      <c r="Y28" s="93"/>
      <c r="Z28" s="98">
        <f t="shared" si="2"/>
        <v>0</v>
      </c>
      <c r="AA28" s="99">
        <f t="shared" si="3"/>
        <v>0</v>
      </c>
      <c r="AB28" s="108">
        <f t="shared" si="4"/>
        <v>0</v>
      </c>
      <c r="AC28" s="109">
        <f t="shared" si="5"/>
        <v>0</v>
      </c>
      <c r="AD28" s="57"/>
      <c r="AU28" s="2">
        <f t="shared" si="6"/>
        <v>0</v>
      </c>
      <c r="AV28" s="2">
        <f t="shared" si="7"/>
        <v>0</v>
      </c>
      <c r="AW28" s="2">
        <f t="shared" si="8"/>
        <v>0</v>
      </c>
      <c r="AX28" s="2">
        <f t="shared" si="9"/>
        <v>0</v>
      </c>
      <c r="AY28" s="2">
        <f t="shared" si="10"/>
        <v>0</v>
      </c>
      <c r="BA28" s="1">
        <f t="shared" si="11"/>
        <v>0</v>
      </c>
      <c r="BB28" s="1">
        <f t="shared" si="12"/>
        <v>0</v>
      </c>
      <c r="BC28" s="1">
        <f t="shared" si="13"/>
        <v>0</v>
      </c>
      <c r="BD28" s="1">
        <f t="shared" si="14"/>
        <v>0</v>
      </c>
      <c r="BE28" s="1">
        <f t="shared" si="15"/>
        <v>0</v>
      </c>
    </row>
    <row r="29" spans="1:57" ht="18.75" thickBot="1">
      <c r="A29" s="7"/>
      <c r="B29" s="158"/>
      <c r="C29" s="70"/>
      <c r="D29" s="143"/>
      <c r="E29" s="170"/>
      <c r="F29" s="85"/>
      <c r="G29" s="80"/>
      <c r="H29" s="80"/>
      <c r="I29" s="81"/>
      <c r="J29" s="9"/>
      <c r="K29" s="17" t="s">
        <v>18</v>
      </c>
      <c r="L29" s="12" t="s">
        <v>7</v>
      </c>
      <c r="M29" s="12" t="s">
        <v>8</v>
      </c>
      <c r="N29" s="30">
        <f>IF(C18=0,C9,IF(OR(A18=2,A18=3,A18=4),C18,C9))</f>
        <v>0</v>
      </c>
      <c r="O29" s="30">
        <f>IF(C33=0,C24,IF(OR(A33=2,A33=3,A33=4),C33,C24))</f>
        <v>0</v>
      </c>
      <c r="P29" s="90"/>
      <c r="Q29" s="91"/>
      <c r="R29" s="90"/>
      <c r="S29" s="91"/>
      <c r="T29" s="90"/>
      <c r="U29" s="91"/>
      <c r="V29" s="90"/>
      <c r="W29" s="91"/>
      <c r="X29" s="90"/>
      <c r="Y29" s="91"/>
      <c r="Z29" s="96">
        <f t="shared" si="2"/>
        <v>0</v>
      </c>
      <c r="AA29" s="97">
        <f t="shared" si="3"/>
        <v>0</v>
      </c>
      <c r="AB29" s="102">
        <f t="shared" si="4"/>
        <v>0</v>
      </c>
      <c r="AC29" s="103">
        <f t="shared" si="5"/>
        <v>0</v>
      </c>
      <c r="AD29" s="57"/>
      <c r="AU29" s="2">
        <f t="shared" si="6"/>
        <v>0</v>
      </c>
      <c r="AV29" s="2">
        <f t="shared" si="7"/>
        <v>0</v>
      </c>
      <c r="AW29" s="2">
        <f t="shared" si="8"/>
        <v>0</v>
      </c>
      <c r="AX29" s="2">
        <f t="shared" si="9"/>
        <v>0</v>
      </c>
      <c r="AY29" s="2">
        <f t="shared" si="10"/>
        <v>0</v>
      </c>
      <c r="BA29" s="1">
        <f t="shared" si="11"/>
        <v>0</v>
      </c>
      <c r="BB29" s="1">
        <f t="shared" si="12"/>
        <v>0</v>
      </c>
      <c r="BC29" s="1">
        <f t="shared" si="13"/>
        <v>0</v>
      </c>
      <c r="BD29" s="1">
        <f t="shared" si="14"/>
        <v>0</v>
      </c>
      <c r="BE29" s="1">
        <f t="shared" si="15"/>
        <v>0</v>
      </c>
    </row>
    <row r="30" spans="1:57" ht="18">
      <c r="A30" s="7"/>
      <c r="B30" s="157" t="s">
        <v>37</v>
      </c>
      <c r="C30" s="68"/>
      <c r="D30" s="142">
        <f>IF(AND(AB16=0,AC16=0),0,IF(AB16=1,0,1))</f>
        <v>0</v>
      </c>
      <c r="E30" s="169">
        <f>IF(AND(AC16=0,AB16=0),0,IF(AC16=1,0,1))</f>
        <v>0</v>
      </c>
      <c r="F30" s="85"/>
      <c r="G30" s="80"/>
      <c r="H30" s="80"/>
      <c r="I30" s="81"/>
      <c r="J30" s="9"/>
      <c r="K30" s="18">
        <v>4</v>
      </c>
      <c r="L30" s="11" t="s">
        <v>4</v>
      </c>
      <c r="M30" s="11" t="s">
        <v>9</v>
      </c>
      <c r="N30" s="34">
        <f>IF(C15=0,C6,IF(OR(A15=2,A15=3,A15=4),C15,C6))</f>
        <v>0</v>
      </c>
      <c r="O30" s="34">
        <f>IF(C34=0,C25,IF(OR(A34=2,A34=3,A34=4),C34,C25))</f>
        <v>0</v>
      </c>
      <c r="P30" s="94"/>
      <c r="Q30" s="95"/>
      <c r="R30" s="94"/>
      <c r="S30" s="95"/>
      <c r="T30" s="94"/>
      <c r="U30" s="95"/>
      <c r="V30" s="94"/>
      <c r="W30" s="95"/>
      <c r="X30" s="94"/>
      <c r="Y30" s="95"/>
      <c r="Z30" s="100">
        <f t="shared" si="2"/>
        <v>0</v>
      </c>
      <c r="AA30" s="101">
        <f t="shared" si="3"/>
        <v>0</v>
      </c>
      <c r="AB30" s="106">
        <f t="shared" si="4"/>
        <v>0</v>
      </c>
      <c r="AC30" s="107">
        <f t="shared" si="5"/>
        <v>0</v>
      </c>
      <c r="AD30" s="57"/>
      <c r="AU30" s="2">
        <f t="shared" si="6"/>
        <v>0</v>
      </c>
      <c r="AV30" s="2">
        <f t="shared" si="7"/>
        <v>0</v>
      </c>
      <c r="AW30" s="2">
        <f t="shared" si="8"/>
        <v>0</v>
      </c>
      <c r="AX30" s="2">
        <f t="shared" si="9"/>
        <v>0</v>
      </c>
      <c r="AY30" s="2">
        <f t="shared" si="10"/>
        <v>0</v>
      </c>
      <c r="BA30" s="1">
        <f t="shared" si="11"/>
        <v>0</v>
      </c>
      <c r="BB30" s="1">
        <f t="shared" si="12"/>
        <v>0</v>
      </c>
      <c r="BC30" s="1">
        <f t="shared" si="13"/>
        <v>0</v>
      </c>
      <c r="BD30" s="1">
        <f t="shared" si="14"/>
        <v>0</v>
      </c>
      <c r="BE30" s="1">
        <f t="shared" si="15"/>
        <v>0</v>
      </c>
    </row>
    <row r="31" spans="1:57" ht="18.75" thickBot="1">
      <c r="A31" s="7"/>
      <c r="B31" s="158"/>
      <c r="C31" s="70"/>
      <c r="D31" s="143"/>
      <c r="E31" s="170"/>
      <c r="F31" s="86"/>
      <c r="G31" s="83"/>
      <c r="H31" s="83"/>
      <c r="I31" s="84"/>
      <c r="J31" s="9"/>
      <c r="K31" s="18"/>
      <c r="L31" s="11" t="s">
        <v>5</v>
      </c>
      <c r="M31" s="11" t="s">
        <v>10</v>
      </c>
      <c r="N31" s="34">
        <f>IF(C16=0,C7,IF(OR(A16=2,A16=3,A16=4),C16,C7))</f>
        <v>0</v>
      </c>
      <c r="O31" s="34">
        <f>IF(C35=0,C26,IF(OR(A35=2,A35=3,A35=4),C35,C26))</f>
        <v>0</v>
      </c>
      <c r="P31" s="94"/>
      <c r="Q31" s="95"/>
      <c r="R31" s="94"/>
      <c r="S31" s="95"/>
      <c r="T31" s="94"/>
      <c r="U31" s="95"/>
      <c r="V31" s="94"/>
      <c r="W31" s="95"/>
      <c r="X31" s="94"/>
      <c r="Y31" s="95"/>
      <c r="Z31" s="100">
        <f t="shared" si="2"/>
        <v>0</v>
      </c>
      <c r="AA31" s="101">
        <f t="shared" si="3"/>
        <v>0</v>
      </c>
      <c r="AB31" s="106">
        <f t="shared" si="4"/>
        <v>0</v>
      </c>
      <c r="AC31" s="107">
        <f t="shared" si="5"/>
        <v>0</v>
      </c>
      <c r="AD31" s="57"/>
      <c r="AU31" s="2">
        <f t="shared" si="6"/>
        <v>0</v>
      </c>
      <c r="AV31" s="2">
        <f t="shared" si="7"/>
        <v>0</v>
      </c>
      <c r="AW31" s="2">
        <f t="shared" si="8"/>
        <v>0</v>
      </c>
      <c r="AX31" s="2">
        <f t="shared" si="9"/>
        <v>0</v>
      </c>
      <c r="AY31" s="2">
        <f t="shared" si="10"/>
        <v>0</v>
      </c>
      <c r="BA31" s="1">
        <f t="shared" si="11"/>
        <v>0</v>
      </c>
      <c r="BB31" s="1">
        <f t="shared" si="12"/>
        <v>0</v>
      </c>
      <c r="BC31" s="1">
        <f t="shared" si="13"/>
        <v>0</v>
      </c>
      <c r="BD31" s="1">
        <f t="shared" si="14"/>
        <v>0</v>
      </c>
      <c r="BE31" s="1">
        <f t="shared" si="15"/>
        <v>0</v>
      </c>
    </row>
    <row r="32" spans="1:57" ht="18.75" thickBot="1">
      <c r="A32" s="7" t="s">
        <v>42</v>
      </c>
      <c r="B32" s="59" t="s">
        <v>33</v>
      </c>
      <c r="C32" s="9"/>
      <c r="D32" s="8" t="s">
        <v>31</v>
      </c>
      <c r="E32" s="28" t="s">
        <v>32</v>
      </c>
      <c r="F32" s="7" t="s">
        <v>38</v>
      </c>
      <c r="G32" s="9" t="s">
        <v>39</v>
      </c>
      <c r="H32" s="9" t="s">
        <v>39</v>
      </c>
      <c r="I32" s="27" t="s">
        <v>40</v>
      </c>
      <c r="J32" s="9"/>
      <c r="K32" s="19"/>
      <c r="L32" s="13" t="s">
        <v>6</v>
      </c>
      <c r="M32" s="13" t="s">
        <v>11</v>
      </c>
      <c r="N32" s="32">
        <f>IF(C17=0,C8,IF(OR(A17=2,A17=3,A17=4),C17,C8))</f>
        <v>0</v>
      </c>
      <c r="O32" s="32">
        <f>IF(C36=0,C27,IF(OR(A36=2,A36=3,A36=4),C36,C27))</f>
        <v>0</v>
      </c>
      <c r="P32" s="92"/>
      <c r="Q32" s="93"/>
      <c r="R32" s="92"/>
      <c r="S32" s="93"/>
      <c r="T32" s="92"/>
      <c r="U32" s="93"/>
      <c r="V32" s="92"/>
      <c r="W32" s="93"/>
      <c r="X32" s="92"/>
      <c r="Y32" s="93"/>
      <c r="Z32" s="98">
        <f t="shared" si="2"/>
        <v>0</v>
      </c>
      <c r="AA32" s="99">
        <f t="shared" si="3"/>
        <v>0</v>
      </c>
      <c r="AB32" s="108">
        <f t="shared" si="4"/>
        <v>0</v>
      </c>
      <c r="AC32" s="109">
        <f t="shared" si="5"/>
        <v>0</v>
      </c>
      <c r="AD32" s="57"/>
      <c r="AU32" s="2">
        <f t="shared" si="6"/>
        <v>0</v>
      </c>
      <c r="AV32" s="2">
        <f t="shared" si="7"/>
        <v>0</v>
      </c>
      <c r="AW32" s="2">
        <f t="shared" si="8"/>
        <v>0</v>
      </c>
      <c r="AX32" s="2">
        <f t="shared" si="9"/>
        <v>0</v>
      </c>
      <c r="AY32" s="2">
        <f t="shared" si="10"/>
        <v>0</v>
      </c>
      <c r="BA32" s="1">
        <f t="shared" si="11"/>
        <v>0</v>
      </c>
      <c r="BB32" s="1">
        <f t="shared" si="12"/>
        <v>0</v>
      </c>
      <c r="BC32" s="1">
        <f t="shared" si="13"/>
        <v>0</v>
      </c>
      <c r="BD32" s="1">
        <f t="shared" si="14"/>
        <v>0</v>
      </c>
      <c r="BE32" s="1">
        <f t="shared" si="15"/>
        <v>0</v>
      </c>
    </row>
    <row r="33" spans="1:30" ht="15.75">
      <c r="A33" s="72"/>
      <c r="B33" s="11" t="s">
        <v>8</v>
      </c>
      <c r="C33" s="72"/>
      <c r="D33" s="20">
        <f aca="true" t="shared" si="17" ref="D33:E36">L86</f>
        <v>0</v>
      </c>
      <c r="E33" s="21">
        <f t="shared" si="17"/>
        <v>0</v>
      </c>
      <c r="F33" s="76"/>
      <c r="G33" s="77"/>
      <c r="H33" s="77"/>
      <c r="I33" s="78"/>
      <c r="J33" s="9"/>
      <c r="K33" s="9"/>
      <c r="L33" s="8"/>
      <c r="M33" s="8"/>
      <c r="N33" s="9"/>
      <c r="O33" s="9"/>
      <c r="P33" s="50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57"/>
    </row>
    <row r="34" spans="1:30" ht="15.75">
      <c r="A34" s="72"/>
      <c r="B34" s="11" t="s">
        <v>9</v>
      </c>
      <c r="C34" s="72"/>
      <c r="D34" s="24">
        <f t="shared" si="17"/>
        <v>0</v>
      </c>
      <c r="E34" s="25">
        <f t="shared" si="17"/>
        <v>0</v>
      </c>
      <c r="F34" s="79"/>
      <c r="G34" s="80"/>
      <c r="H34" s="80"/>
      <c r="I34" s="81"/>
      <c r="J34" s="9"/>
      <c r="K34" s="9"/>
      <c r="L34" s="8"/>
      <c r="M34" s="8"/>
      <c r="N34" s="9"/>
      <c r="O34" s="9"/>
      <c r="P34" s="50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57"/>
    </row>
    <row r="35" spans="1:30" ht="15.75">
      <c r="A35" s="72"/>
      <c r="B35" s="11" t="s">
        <v>10</v>
      </c>
      <c r="C35" s="72"/>
      <c r="D35" s="24">
        <f t="shared" si="17"/>
        <v>0</v>
      </c>
      <c r="E35" s="25">
        <f t="shared" si="17"/>
        <v>0</v>
      </c>
      <c r="F35" s="79"/>
      <c r="G35" s="80"/>
      <c r="H35" s="80"/>
      <c r="I35" s="81"/>
      <c r="J35" s="9"/>
      <c r="K35" s="9"/>
      <c r="L35" s="8"/>
      <c r="M35" s="8"/>
      <c r="N35" s="9"/>
      <c r="O35" s="9"/>
      <c r="P35" s="50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57"/>
    </row>
    <row r="36" spans="1:30" ht="16.5" thickBot="1">
      <c r="A36" s="72"/>
      <c r="B36" s="11" t="s">
        <v>11</v>
      </c>
      <c r="C36" s="72"/>
      <c r="D36" s="22">
        <f t="shared" si="17"/>
        <v>0</v>
      </c>
      <c r="E36" s="23">
        <f t="shared" si="17"/>
        <v>0</v>
      </c>
      <c r="F36" s="82"/>
      <c r="G36" s="83"/>
      <c r="H36" s="83"/>
      <c r="I36" s="84"/>
      <c r="J36" s="9"/>
      <c r="K36" s="9"/>
      <c r="L36" s="8"/>
      <c r="M36" s="8"/>
      <c r="N36" s="9"/>
      <c r="O36" s="9"/>
      <c r="P36" s="50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57"/>
    </row>
    <row r="37" spans="1:30" ht="16.5" thickBot="1">
      <c r="A37" s="10"/>
      <c r="B37" s="60"/>
      <c r="C37" s="5"/>
      <c r="D37" s="38"/>
      <c r="E37" s="38"/>
      <c r="F37" s="5"/>
      <c r="G37" s="5"/>
      <c r="H37" s="5"/>
      <c r="I37" s="29"/>
      <c r="J37" s="9"/>
      <c r="K37" s="9"/>
      <c r="L37" s="8"/>
      <c r="M37" s="8"/>
      <c r="N37" s="9"/>
      <c r="O37" s="9"/>
      <c r="P37" s="50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57"/>
    </row>
    <row r="38" spans="1:30" ht="15.75">
      <c r="A38" s="9"/>
      <c r="B38" s="59"/>
      <c r="C38" s="9"/>
      <c r="D38" s="8"/>
      <c r="E38" s="8"/>
      <c r="F38" s="9"/>
      <c r="G38" s="9"/>
      <c r="H38" s="9"/>
      <c r="I38" s="9"/>
      <c r="J38" s="9"/>
      <c r="K38" s="9"/>
      <c r="L38" s="8"/>
      <c r="M38" s="8"/>
      <c r="N38" s="9"/>
      <c r="O38" s="9"/>
      <c r="P38" s="5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57"/>
    </row>
    <row r="39" spans="2:30" ht="15.75">
      <c r="B39" s="61" t="s">
        <v>31</v>
      </c>
      <c r="C39" s="73"/>
      <c r="D39" s="8"/>
      <c r="E39" s="8"/>
      <c r="F39" s="9"/>
      <c r="G39" s="9"/>
      <c r="H39" s="9"/>
      <c r="I39" s="9"/>
      <c r="J39" s="9"/>
      <c r="K39" s="9"/>
      <c r="L39" s="8"/>
      <c r="M39" s="8"/>
      <c r="N39" s="9"/>
      <c r="O39" s="9"/>
      <c r="P39" s="50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57"/>
    </row>
    <row r="40" spans="2:30" ht="15.75">
      <c r="B40" s="61" t="s">
        <v>57</v>
      </c>
      <c r="C40" s="74"/>
      <c r="D40" s="8"/>
      <c r="E40" s="8"/>
      <c r="F40" s="9"/>
      <c r="G40" s="9"/>
      <c r="H40" s="9"/>
      <c r="I40" s="9"/>
      <c r="J40" s="9"/>
      <c r="K40" s="9"/>
      <c r="L40" s="8"/>
      <c r="M40" s="8"/>
      <c r="N40" s="9"/>
      <c r="O40" s="9"/>
      <c r="P40" s="5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57"/>
    </row>
    <row r="41" spans="2:30" ht="15.75">
      <c r="B41" s="61" t="s">
        <v>58</v>
      </c>
      <c r="C41" s="75"/>
      <c r="D41" s="8"/>
      <c r="E41" s="8"/>
      <c r="F41" s="9"/>
      <c r="G41" s="9"/>
      <c r="H41" s="9"/>
      <c r="I41" s="9"/>
      <c r="J41" s="9"/>
      <c r="K41" s="9"/>
      <c r="L41" s="8"/>
      <c r="M41" s="8"/>
      <c r="N41" s="9"/>
      <c r="O41" s="9"/>
      <c r="P41" s="50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57"/>
    </row>
    <row r="42" spans="1:30" ht="15.75">
      <c r="A42" s="9"/>
      <c r="B42" s="59"/>
      <c r="C42" s="9"/>
      <c r="D42" s="8"/>
      <c r="E42" s="8"/>
      <c r="F42" s="9"/>
      <c r="G42" s="9"/>
      <c r="H42" s="9"/>
      <c r="I42" s="9"/>
      <c r="J42" s="9"/>
      <c r="K42" s="62" t="s">
        <v>62</v>
      </c>
      <c r="L42" s="8"/>
      <c r="M42" s="8"/>
      <c r="N42" s="9"/>
      <c r="O42" s="9"/>
      <c r="P42" s="50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57"/>
    </row>
    <row r="43" spans="1:30" ht="24.75" customHeight="1">
      <c r="A43" s="9"/>
      <c r="B43" s="59"/>
      <c r="C43" s="9"/>
      <c r="D43" s="8"/>
      <c r="E43" s="8"/>
      <c r="F43" s="9"/>
      <c r="G43" s="9"/>
      <c r="H43" s="9"/>
      <c r="I43" s="9"/>
      <c r="J43" s="9"/>
      <c r="K43" s="9"/>
      <c r="L43" s="8"/>
      <c r="M43" s="8"/>
      <c r="N43" s="9"/>
      <c r="O43" s="9"/>
      <c r="P43" s="50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57"/>
    </row>
    <row r="44" spans="1:30" ht="15.75">
      <c r="A44" s="9"/>
      <c r="B44" s="59"/>
      <c r="C44" s="9"/>
      <c r="D44" s="8"/>
      <c r="E44" s="8"/>
      <c r="F44" s="9"/>
      <c r="G44" s="9"/>
      <c r="H44" s="9"/>
      <c r="I44" s="9"/>
      <c r="J44" s="9"/>
      <c r="K44" s="9"/>
      <c r="L44" s="9"/>
      <c r="M44" s="8"/>
      <c r="N44" s="8"/>
      <c r="O44" s="9"/>
      <c r="P44" s="50"/>
      <c r="Q44" s="9"/>
      <c r="R44" s="9"/>
      <c r="S44" s="9"/>
      <c r="T44" s="50"/>
      <c r="U44" s="9"/>
      <c r="V44" s="9"/>
      <c r="W44" s="9"/>
      <c r="X44" s="9"/>
      <c r="Y44" s="9"/>
      <c r="Z44" s="9"/>
      <c r="AA44" s="9"/>
      <c r="AB44" s="9"/>
      <c r="AC44" s="9"/>
      <c r="AD44" s="57"/>
    </row>
    <row r="45" spans="1:51" s="3" customFormat="1" ht="15.75">
      <c r="A45" s="50"/>
      <c r="B45" s="63"/>
      <c r="C45" s="64"/>
      <c r="D45" s="65"/>
      <c r="E45" s="65"/>
      <c r="F45" s="64"/>
      <c r="G45" s="64"/>
      <c r="H45" s="64"/>
      <c r="I45" s="64"/>
      <c r="J45" s="66" t="s">
        <v>59</v>
      </c>
      <c r="K45" s="64"/>
      <c r="L45" s="64"/>
      <c r="M45" s="65"/>
      <c r="N45" s="64"/>
      <c r="O45" s="64" t="s">
        <v>60</v>
      </c>
      <c r="P45" s="64"/>
      <c r="Q45" s="64"/>
      <c r="R45" s="64"/>
      <c r="S45" s="64"/>
      <c r="T45" s="64"/>
      <c r="U45" s="64"/>
      <c r="V45" s="64" t="s">
        <v>61</v>
      </c>
      <c r="W45" s="64"/>
      <c r="X45" s="64"/>
      <c r="Y45" s="64"/>
      <c r="Z45" s="64"/>
      <c r="AA45" s="64"/>
      <c r="AB45" s="64"/>
      <c r="AC45" s="64"/>
      <c r="AD45" s="67"/>
      <c r="AU45" s="43"/>
      <c r="AV45" s="43"/>
      <c r="AW45" s="43"/>
      <c r="AX45" s="43"/>
      <c r="AY45" s="43"/>
    </row>
    <row r="46" spans="1:28" ht="15.75">
      <c r="A46" s="9"/>
      <c r="B46" s="9"/>
      <c r="C46" s="9"/>
      <c r="D46" s="8"/>
      <c r="E46" s="8"/>
      <c r="F46" s="9"/>
      <c r="G46" s="9"/>
      <c r="H46" s="9"/>
      <c r="I46" s="9"/>
      <c r="J46" s="9"/>
      <c r="K46" s="9"/>
      <c r="L46" s="9"/>
      <c r="M46" s="8"/>
      <c r="N46" s="8"/>
      <c r="O46" s="9"/>
      <c r="P46" s="50"/>
      <c r="Q46" s="9"/>
      <c r="R46" s="9"/>
      <c r="S46" s="9"/>
      <c r="T46" s="50"/>
      <c r="U46" s="9"/>
      <c r="V46" s="9"/>
      <c r="W46" s="9"/>
      <c r="X46" s="9"/>
      <c r="Y46" s="9"/>
      <c r="Z46" s="9"/>
      <c r="AA46" s="9"/>
      <c r="AB46" s="9"/>
    </row>
    <row r="47" spans="1:28" ht="15.75">
      <c r="A47" s="9"/>
      <c r="B47" s="9"/>
      <c r="C47" s="9"/>
      <c r="D47" s="8"/>
      <c r="E47" s="8"/>
      <c r="F47" s="9"/>
      <c r="G47" s="9"/>
      <c r="H47" s="9"/>
      <c r="I47" s="9"/>
      <c r="J47" s="9"/>
      <c r="K47" s="9"/>
      <c r="L47" s="8"/>
      <c r="M47" s="8"/>
      <c r="N47" s="9"/>
      <c r="O47" s="9"/>
      <c r="P47" s="50"/>
      <c r="Q47" s="9"/>
      <c r="R47" s="9"/>
      <c r="S47" s="9"/>
      <c r="T47" s="9"/>
      <c r="U47" s="9"/>
      <c r="W47" s="9"/>
      <c r="X47" s="9"/>
      <c r="Y47" s="9"/>
      <c r="Z47" s="9"/>
      <c r="AA47" s="9"/>
      <c r="AB47" s="9"/>
    </row>
    <row r="48" spans="1:28" ht="15.75">
      <c r="A48" s="9"/>
      <c r="B48" s="9"/>
      <c r="C48" s="9"/>
      <c r="D48" s="8"/>
      <c r="E48" s="8"/>
      <c r="F48" s="9"/>
      <c r="G48" s="9"/>
      <c r="H48" s="9"/>
      <c r="I48" s="9"/>
      <c r="J48" s="9"/>
      <c r="K48" s="9"/>
      <c r="L48" s="8"/>
      <c r="M48" s="8"/>
      <c r="N48" s="9"/>
      <c r="O48" s="9"/>
      <c r="P48" s="5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5.75">
      <c r="A49" s="9"/>
      <c r="B49" s="9"/>
      <c r="C49" s="9"/>
      <c r="D49" s="8"/>
      <c r="E49" s="8"/>
      <c r="F49" s="9"/>
      <c r="G49" s="9"/>
      <c r="H49" s="9"/>
      <c r="I49" s="9"/>
      <c r="J49" s="9"/>
      <c r="K49" s="9"/>
      <c r="L49" s="8"/>
      <c r="M49" s="8"/>
      <c r="N49" s="9"/>
      <c r="O49" s="9"/>
      <c r="P49" s="50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9" ht="15.75">
      <c r="A50" s="9"/>
      <c r="B50" s="9"/>
      <c r="C50" s="9"/>
      <c r="D50" s="8"/>
      <c r="E50" s="8"/>
      <c r="F50" s="9"/>
      <c r="G50" s="9"/>
      <c r="H50" s="9"/>
      <c r="I50" s="9"/>
    </row>
    <row r="51" spans="1:9" ht="15.75">
      <c r="A51" s="9"/>
      <c r="B51" s="9"/>
      <c r="C51" s="9"/>
      <c r="D51" s="8"/>
      <c r="E51" s="8"/>
      <c r="F51" s="9"/>
      <c r="G51" s="9"/>
      <c r="H51" s="9"/>
      <c r="I51" s="9"/>
    </row>
    <row r="52" spans="1:9" ht="15.75">
      <c r="A52" s="9"/>
      <c r="B52" s="9"/>
      <c r="C52" s="9"/>
      <c r="D52" s="8"/>
      <c r="E52" s="8"/>
      <c r="F52" s="9"/>
      <c r="G52" s="9"/>
      <c r="H52" s="9"/>
      <c r="I52" s="9"/>
    </row>
    <row r="53" spans="1:9" ht="15.75">
      <c r="A53" s="9"/>
      <c r="B53" s="9"/>
      <c r="C53" s="9"/>
      <c r="D53" s="8"/>
      <c r="E53" s="8"/>
      <c r="F53" s="9"/>
      <c r="G53" s="9"/>
      <c r="H53" s="9"/>
      <c r="I53" s="9"/>
    </row>
    <row r="54" spans="1:9" ht="15.75">
      <c r="A54" s="9"/>
      <c r="B54" s="9"/>
      <c r="C54" s="9"/>
      <c r="D54" s="8"/>
      <c r="E54" s="8"/>
      <c r="F54" s="9"/>
      <c r="G54" s="9"/>
      <c r="H54" s="9"/>
      <c r="I54" s="9"/>
    </row>
    <row r="55" spans="1:9" ht="15.75">
      <c r="A55" s="9"/>
      <c r="B55" s="9"/>
      <c r="C55" s="9"/>
      <c r="D55" s="8"/>
      <c r="E55" s="8"/>
      <c r="F55" s="9"/>
      <c r="G55" s="9"/>
      <c r="H55" s="9"/>
      <c r="I55" s="9"/>
    </row>
    <row r="56" spans="1:9" ht="15.75">
      <c r="A56" s="9"/>
      <c r="B56" s="9"/>
      <c r="C56" s="9"/>
      <c r="D56" s="8"/>
      <c r="E56" s="8"/>
      <c r="F56" s="9"/>
      <c r="G56" s="9"/>
      <c r="H56" s="9"/>
      <c r="I56" s="9"/>
    </row>
    <row r="57" spans="1:9" ht="15.75">
      <c r="A57" s="9"/>
      <c r="B57" s="9"/>
      <c r="C57" s="9"/>
      <c r="D57" s="8"/>
      <c r="E57" s="8"/>
      <c r="F57" s="9"/>
      <c r="G57" s="9"/>
      <c r="H57" s="9"/>
      <c r="I57" s="9"/>
    </row>
    <row r="58" spans="1:9" ht="15.75">
      <c r="A58" s="9"/>
      <c r="B58" s="9"/>
      <c r="C58" s="9"/>
      <c r="D58" s="8"/>
      <c r="E58" s="8"/>
      <c r="F58" s="9"/>
      <c r="G58" s="9"/>
      <c r="H58" s="9"/>
      <c r="I58" s="9"/>
    </row>
    <row r="59" spans="1:9" ht="15.75">
      <c r="A59" s="9"/>
      <c r="B59" s="9"/>
      <c r="C59" s="9"/>
      <c r="D59" s="8"/>
      <c r="E59" s="8"/>
      <c r="F59" s="9"/>
      <c r="G59" s="9"/>
      <c r="H59" s="9"/>
      <c r="I59" s="9"/>
    </row>
    <row r="60" spans="1:9" ht="15.75">
      <c r="A60" s="9"/>
      <c r="B60" s="9"/>
      <c r="C60" s="9"/>
      <c r="D60" s="8"/>
      <c r="E60" s="8"/>
      <c r="F60" s="9"/>
      <c r="G60" s="9"/>
      <c r="H60" s="9"/>
      <c r="I60" s="9"/>
    </row>
    <row r="61" spans="1:9" ht="15.75">
      <c r="A61" s="9"/>
      <c r="B61" s="9"/>
      <c r="C61" s="9"/>
      <c r="D61" s="8"/>
      <c r="E61" s="8"/>
      <c r="F61" s="9"/>
      <c r="G61" s="9"/>
      <c r="H61" s="9"/>
      <c r="I61" s="9"/>
    </row>
    <row r="65" spans="16:25" ht="15.75">
      <c r="P65" s="9">
        <f>SUM(P15:P32)</f>
        <v>0</v>
      </c>
      <c r="Q65" s="9">
        <f aca="true" t="shared" si="18" ref="Q65:Y65">SUM(Q15:Q32)</f>
        <v>0</v>
      </c>
      <c r="R65" s="9">
        <f t="shared" si="18"/>
        <v>0</v>
      </c>
      <c r="S65" s="9">
        <f t="shared" si="18"/>
        <v>0</v>
      </c>
      <c r="T65" s="9">
        <f t="shared" si="18"/>
        <v>0</v>
      </c>
      <c r="U65" s="9">
        <f t="shared" si="18"/>
        <v>0</v>
      </c>
      <c r="V65" s="9">
        <f t="shared" si="18"/>
        <v>0</v>
      </c>
      <c r="W65" s="9">
        <f t="shared" si="18"/>
        <v>0</v>
      </c>
      <c r="X65" s="9">
        <f t="shared" si="18"/>
        <v>0</v>
      </c>
      <c r="Y65" s="9">
        <f t="shared" si="18"/>
        <v>0</v>
      </c>
    </row>
    <row r="67" ht="16.5" thickBot="1"/>
    <row r="68" spans="4:13" ht="15.75">
      <c r="D68" s="126" t="s">
        <v>46</v>
      </c>
      <c r="E68" s="127"/>
      <c r="F68" s="127"/>
      <c r="G68" s="128"/>
      <c r="H68" s="126" t="s">
        <v>47</v>
      </c>
      <c r="I68" s="127"/>
      <c r="J68" s="127"/>
      <c r="K68" s="128"/>
      <c r="L68" s="36"/>
      <c r="M68" s="37"/>
    </row>
    <row r="69" spans="1:13" ht="16.5" thickBot="1">
      <c r="A69" s="1" t="s">
        <v>44</v>
      </c>
      <c r="C69" s="1" t="s">
        <v>45</v>
      </c>
      <c r="D69" s="42">
        <v>1</v>
      </c>
      <c r="E69" s="38">
        <v>2</v>
      </c>
      <c r="F69" s="5">
        <v>3</v>
      </c>
      <c r="G69" s="29">
        <v>4</v>
      </c>
      <c r="H69" s="10">
        <v>1</v>
      </c>
      <c r="I69" s="5">
        <v>2</v>
      </c>
      <c r="J69" s="5">
        <v>3</v>
      </c>
      <c r="K69" s="29">
        <v>4</v>
      </c>
      <c r="L69" s="38" t="s">
        <v>48</v>
      </c>
      <c r="M69" s="39" t="s">
        <v>49</v>
      </c>
    </row>
    <row r="70" spans="3:13" ht="15.75">
      <c r="C70" s="1">
        <f>C6</f>
        <v>0</v>
      </c>
      <c r="D70" s="40">
        <f>IF(AB17=1,1,0)</f>
        <v>0</v>
      </c>
      <c r="E70" s="36">
        <f>IF(AND(N24=C70,AB24=1),1,0)</f>
        <v>0</v>
      </c>
      <c r="F70" s="4">
        <f>IF(AND(N27=C70,AB27=1),1,0)</f>
        <v>0</v>
      </c>
      <c r="G70" s="26">
        <f>IF(AND(N30=C70,AB30=1),1,0)</f>
        <v>0</v>
      </c>
      <c r="H70" s="6">
        <f>IF(AC17=1,1,0)</f>
        <v>0</v>
      </c>
      <c r="I70" s="4">
        <f>IF(AND(N24=C70,AC24=1),1,0)</f>
        <v>0</v>
      </c>
      <c r="J70" s="4">
        <f>IF(AND(N27=C70,AC27=1),1,0)</f>
        <v>0</v>
      </c>
      <c r="K70" s="26">
        <f>IF(AND(N30=C70,AC30=1),1,0)</f>
        <v>0</v>
      </c>
      <c r="L70" s="40">
        <f>SUM(D70:G70)</f>
        <v>0</v>
      </c>
      <c r="M70" s="37">
        <f>SUM(H70:K70)</f>
        <v>0</v>
      </c>
    </row>
    <row r="71" spans="3:13" ht="15.75">
      <c r="C71" s="1">
        <f>C7</f>
        <v>0</v>
      </c>
      <c r="D71" s="41">
        <f>IF(AB18=1,1,0)</f>
        <v>0</v>
      </c>
      <c r="E71" s="8">
        <f>IF(AND(N21=C71,AB21=1),1,0)</f>
        <v>0</v>
      </c>
      <c r="F71" s="9">
        <f>IF(AND(N28=C71,AB28=1),1,0)</f>
        <v>0</v>
      </c>
      <c r="G71" s="27">
        <f>IF(AND(N31=C71,AB31=1),1,0)</f>
        <v>0</v>
      </c>
      <c r="H71" s="7">
        <f>IF(AC18=1,1,0)</f>
        <v>0</v>
      </c>
      <c r="I71" s="9">
        <f>IF(AND(N21=C71,AC21=1),1,0)</f>
        <v>0</v>
      </c>
      <c r="J71" s="9">
        <f>IF(AND(N28=C71,AC28=1),1,0)</f>
        <v>0</v>
      </c>
      <c r="K71" s="27">
        <f>IF(AND(N31=C71,AC31=1),1,0)</f>
        <v>0</v>
      </c>
      <c r="L71" s="41">
        <f aca="true" t="shared" si="19" ref="L71:L77">SUM(D71:G71)</f>
        <v>0</v>
      </c>
      <c r="M71" s="28">
        <f aca="true" t="shared" si="20" ref="M71:M77">SUM(H71:K71)</f>
        <v>0</v>
      </c>
    </row>
    <row r="72" spans="3:13" ht="15.75">
      <c r="C72" s="1">
        <f>C8</f>
        <v>0</v>
      </c>
      <c r="D72" s="41">
        <f>IF(AB19=1,1,0)</f>
        <v>0</v>
      </c>
      <c r="E72" s="8">
        <f>IF(AND(N22=C72,AB22=1),1,0)</f>
        <v>0</v>
      </c>
      <c r="F72" s="9">
        <f>IF(AND(N25=C72,AB25=1),1,0)</f>
        <v>0</v>
      </c>
      <c r="G72" s="27">
        <f>IF(AND(N32=C72,AB32=1),1,0)</f>
        <v>0</v>
      </c>
      <c r="H72" s="7">
        <f>IF(AC19=1,1,0)</f>
        <v>0</v>
      </c>
      <c r="I72" s="9">
        <f>IF(AND(N22=C72,AC22=1),1,0)</f>
        <v>0</v>
      </c>
      <c r="J72" s="9">
        <f>IF(AND(N25=C72,AC25=1),1,0)</f>
        <v>0</v>
      </c>
      <c r="K72" s="27">
        <f>IF(AND(N32=C72,AC32=1),1,0)</f>
        <v>0</v>
      </c>
      <c r="L72" s="41">
        <f t="shared" si="19"/>
        <v>0</v>
      </c>
      <c r="M72" s="28">
        <f t="shared" si="20"/>
        <v>0</v>
      </c>
    </row>
    <row r="73" spans="3:13" ht="16.5" thickBot="1">
      <c r="C73" s="1">
        <f>C9</f>
        <v>0</v>
      </c>
      <c r="D73" s="42">
        <f>IF(AB20=1,1,0)</f>
        <v>0</v>
      </c>
      <c r="E73" s="38">
        <f>IF(AND(N23=C73,AB23=1),1,0)</f>
        <v>0</v>
      </c>
      <c r="F73" s="5">
        <f>IF(AND(N26=C73,AB26=1),1,0)</f>
        <v>0</v>
      </c>
      <c r="G73" s="29">
        <f>IF(AND(N29=C73,AB29=1),1,0)</f>
        <v>0</v>
      </c>
      <c r="H73" s="10">
        <f>IF(AC20=1,1,0)</f>
        <v>0</v>
      </c>
      <c r="I73" s="5">
        <f>IF(AND(N23=C73,AC23=1),1,0)</f>
        <v>0</v>
      </c>
      <c r="J73" s="5">
        <f>IF(AND(N26=C73,AC26=1),1,0)</f>
        <v>0</v>
      </c>
      <c r="K73" s="29">
        <f>IF(AND(N29=C73,AC29=1),1,0)</f>
        <v>0</v>
      </c>
      <c r="L73" s="42">
        <f t="shared" si="19"/>
        <v>0</v>
      </c>
      <c r="M73" s="39">
        <f t="shared" si="20"/>
        <v>0</v>
      </c>
    </row>
    <row r="74" spans="3:13" ht="15.75">
      <c r="C74" s="1">
        <f>C15</f>
        <v>0</v>
      </c>
      <c r="D74" s="40"/>
      <c r="E74" s="36">
        <f>IF(AND(N24=C74,AB24=1),1,0)</f>
        <v>0</v>
      </c>
      <c r="F74" s="4">
        <f>IF(AND(N27=C74,AB27=1),1,0)</f>
        <v>0</v>
      </c>
      <c r="G74" s="26">
        <f>IF(AND(N30=C74,AB30=1),1,0)</f>
        <v>0</v>
      </c>
      <c r="H74" s="6"/>
      <c r="I74" s="4">
        <f>IF(AND(N24=C74,AC24=1),1,0)</f>
        <v>0</v>
      </c>
      <c r="J74" s="4">
        <f>IF(AND(N27=C74,AC27=1),1,0)</f>
        <v>0</v>
      </c>
      <c r="K74" s="26">
        <f>IF(AND(N30=C74,AC30=1),1,0)</f>
        <v>0</v>
      </c>
      <c r="L74" s="41">
        <f t="shared" si="19"/>
        <v>0</v>
      </c>
      <c r="M74" s="28">
        <f t="shared" si="20"/>
        <v>0</v>
      </c>
    </row>
    <row r="75" spans="3:13" ht="15.75">
      <c r="C75" s="1">
        <f>C16</f>
        <v>0</v>
      </c>
      <c r="D75" s="41"/>
      <c r="E75" s="8">
        <f>IF(AND(N21=C75,AB21=1),1,0)</f>
        <v>0</v>
      </c>
      <c r="F75" s="9">
        <f>IF(AND(N28=C75,AB28=1),1,0)</f>
        <v>0</v>
      </c>
      <c r="G75" s="27">
        <f>IF(AND(N31=C75,AB31=1),1,0)</f>
        <v>0</v>
      </c>
      <c r="H75" s="7"/>
      <c r="I75" s="9">
        <f>IF(AND(N21=C75,AC21=1),1,0)</f>
        <v>0</v>
      </c>
      <c r="J75" s="9">
        <f>IF(AND(N28=C75,AC28=1),1,0)</f>
        <v>0</v>
      </c>
      <c r="K75" s="27">
        <f>IF(AND(N31=C75,AC31=1),1,0)</f>
        <v>0</v>
      </c>
      <c r="L75" s="41">
        <f t="shared" si="19"/>
        <v>0</v>
      </c>
      <c r="M75" s="28">
        <f t="shared" si="20"/>
        <v>0</v>
      </c>
    </row>
    <row r="76" spans="3:13" ht="15.75">
      <c r="C76" s="1">
        <f>C17</f>
        <v>0</v>
      </c>
      <c r="D76" s="41"/>
      <c r="E76" s="8">
        <f>IF(AND(N22=C76,AB22=1),1,0)</f>
        <v>0</v>
      </c>
      <c r="F76" s="9">
        <f>IF(AND(N25=C76,AB25=1),1,0)</f>
        <v>0</v>
      </c>
      <c r="G76" s="27">
        <f>IF(AND(N32=C76,AB32=1),1,0)</f>
        <v>0</v>
      </c>
      <c r="H76" s="7"/>
      <c r="I76" s="9">
        <f>IF(AND(N22=C76,AC22=1),1,0)</f>
        <v>0</v>
      </c>
      <c r="J76" s="9">
        <f>IF(AND(N25=C76,AC25=1),1,0)</f>
        <v>0</v>
      </c>
      <c r="K76" s="27">
        <f>IF(AND(N32=C76,AC32=1),1,0)</f>
        <v>0</v>
      </c>
      <c r="L76" s="41">
        <f t="shared" si="19"/>
        <v>0</v>
      </c>
      <c r="M76" s="28">
        <f t="shared" si="20"/>
        <v>0</v>
      </c>
    </row>
    <row r="77" spans="3:13" ht="16.5" thickBot="1">
      <c r="C77" s="1">
        <f>C18</f>
        <v>0</v>
      </c>
      <c r="D77" s="42"/>
      <c r="E77" s="38">
        <f>IF(AND(N23=C77,AB23=1),1,0)</f>
        <v>0</v>
      </c>
      <c r="F77" s="5">
        <f>IF(AND(N26=C77,AB26=1),1,0)</f>
        <v>0</v>
      </c>
      <c r="G77" s="29">
        <f>IF(AND(N29=C77,AB29=1),1,0)</f>
        <v>0</v>
      </c>
      <c r="H77" s="10"/>
      <c r="I77" s="5">
        <f>IF(AND(N23=C77,AC23=1),1,0)</f>
        <v>0</v>
      </c>
      <c r="J77" s="5">
        <f>IF(AND(N26=C77,AC26=1),1,0)</f>
        <v>0</v>
      </c>
      <c r="K77" s="29">
        <f>IF(AND(N29=C77,AC29=1),1,0)</f>
        <v>0</v>
      </c>
      <c r="L77" s="42">
        <f t="shared" si="19"/>
        <v>0</v>
      </c>
      <c r="M77" s="39">
        <f t="shared" si="20"/>
        <v>0</v>
      </c>
    </row>
    <row r="79" ht="16.5" thickBot="1"/>
    <row r="80" spans="4:13" ht="15.75">
      <c r="D80" s="126" t="s">
        <v>46</v>
      </c>
      <c r="E80" s="127"/>
      <c r="F80" s="127"/>
      <c r="G80" s="128"/>
      <c r="H80" s="126" t="s">
        <v>47</v>
      </c>
      <c r="I80" s="127"/>
      <c r="J80" s="127"/>
      <c r="K80" s="128"/>
      <c r="L80" s="36"/>
      <c r="M80" s="37"/>
    </row>
    <row r="81" spans="1:13" ht="16.5" thickBot="1">
      <c r="A81" s="1" t="s">
        <v>44</v>
      </c>
      <c r="C81" s="1" t="s">
        <v>14</v>
      </c>
      <c r="D81" s="42">
        <v>1</v>
      </c>
      <c r="E81" s="38">
        <v>2</v>
      </c>
      <c r="F81" s="5">
        <v>3</v>
      </c>
      <c r="G81" s="29">
        <v>4</v>
      </c>
      <c r="H81" s="10">
        <v>1</v>
      </c>
      <c r="I81" s="5">
        <v>2</v>
      </c>
      <c r="J81" s="5">
        <v>3</v>
      </c>
      <c r="K81" s="29">
        <v>4</v>
      </c>
      <c r="L81" s="38" t="s">
        <v>48</v>
      </c>
      <c r="M81" s="39" t="s">
        <v>49</v>
      </c>
    </row>
    <row r="82" spans="3:13" ht="15.75">
      <c r="C82" s="1">
        <f>C24</f>
        <v>0</v>
      </c>
      <c r="D82" s="40">
        <f>IF(AC17=1,1,0)</f>
        <v>0</v>
      </c>
      <c r="E82" s="36">
        <f>IF(AND(O21=C82,AC21=1),1,0)</f>
        <v>0</v>
      </c>
      <c r="F82" s="4">
        <f>IF(AND(O25=C82,AC25=1),1,0)</f>
        <v>0</v>
      </c>
      <c r="G82" s="26">
        <f>IF(AND(O29=C82,AC29=1),1,0)</f>
        <v>0</v>
      </c>
      <c r="H82" s="6">
        <f>IF(AB17=1,1,0)</f>
        <v>0</v>
      </c>
      <c r="I82" s="4">
        <f>IF(AND(O21=C82,AB21=1),1,0)</f>
        <v>0</v>
      </c>
      <c r="J82" s="4">
        <f>IF(AND(O25=C82,AB25=1),1,0)</f>
        <v>0</v>
      </c>
      <c r="K82" s="26">
        <f>IF(AND(O29=C82,AB29=1),1,0)</f>
        <v>0</v>
      </c>
      <c r="L82" s="40">
        <f>SUM(D82:G82)</f>
        <v>0</v>
      </c>
      <c r="M82" s="37">
        <f>SUM(H82:K82)</f>
        <v>0</v>
      </c>
    </row>
    <row r="83" spans="3:13" ht="15.75">
      <c r="C83" s="1">
        <f>C25</f>
        <v>0</v>
      </c>
      <c r="D83" s="41">
        <f>IF(AC18=1,1,0)</f>
        <v>0</v>
      </c>
      <c r="E83" s="8">
        <f>IF(AND(O22=C83,AC22=1),1,0)</f>
        <v>0</v>
      </c>
      <c r="F83" s="9">
        <f>IF(AND(O26=C83,AC26=1),1,0)</f>
        <v>0</v>
      </c>
      <c r="G83" s="27">
        <f>IF(AND(O30=C83,AC30=1),1,0)</f>
        <v>0</v>
      </c>
      <c r="H83" s="7">
        <f>IF(AB18=1,1,0)</f>
        <v>0</v>
      </c>
      <c r="I83" s="9">
        <f>IF(AND(O22=C83,AB22=1),1,0)</f>
        <v>0</v>
      </c>
      <c r="J83" s="9">
        <f>IF(AND(O26=C83,AB26=1),1,0)</f>
        <v>0</v>
      </c>
      <c r="K83" s="27">
        <f>IF(AND(O30=C83,AB30=1),1,0)</f>
        <v>0</v>
      </c>
      <c r="L83" s="41">
        <f aca="true" t="shared" si="21" ref="L83:L89">SUM(D83:G83)</f>
        <v>0</v>
      </c>
      <c r="M83" s="28">
        <f aca="true" t="shared" si="22" ref="M83:M89">SUM(H83:K83)</f>
        <v>0</v>
      </c>
    </row>
    <row r="84" spans="3:13" ht="15.75">
      <c r="C84" s="1">
        <f>C26</f>
        <v>0</v>
      </c>
      <c r="D84" s="41">
        <f>IF(AC19=1,1,0)</f>
        <v>0</v>
      </c>
      <c r="E84" s="8">
        <f>IF(AND(O23=C84,AC23=1),1,0)</f>
        <v>0</v>
      </c>
      <c r="F84" s="9">
        <f>IF(AND(O27=C84,AC27=1),1,0)</f>
        <v>0</v>
      </c>
      <c r="G84" s="27">
        <f>IF(AND(O31=C84,AC31=1),1,0)</f>
        <v>0</v>
      </c>
      <c r="H84" s="7">
        <f>IF(AB19=1,1,0)</f>
        <v>0</v>
      </c>
      <c r="I84" s="9">
        <f>IF(AND(O23=C84,AB23=1),1,0)</f>
        <v>0</v>
      </c>
      <c r="J84" s="9">
        <f>IF(AND(O27=C84,AB27=1),1,0)</f>
        <v>0</v>
      </c>
      <c r="K84" s="27">
        <f>IF(AND(O31=C84,AB31=1),1,0)</f>
        <v>0</v>
      </c>
      <c r="L84" s="41">
        <f t="shared" si="21"/>
        <v>0</v>
      </c>
      <c r="M84" s="28">
        <f t="shared" si="22"/>
        <v>0</v>
      </c>
    </row>
    <row r="85" spans="3:13" ht="16.5" thickBot="1">
      <c r="C85" s="1">
        <f>C27</f>
        <v>0</v>
      </c>
      <c r="D85" s="42">
        <f>IF(AC20=1,1,0)</f>
        <v>0</v>
      </c>
      <c r="E85" s="38">
        <f>IF(AND(O24=C85,AC24=1),1,0)</f>
        <v>0</v>
      </c>
      <c r="F85" s="5">
        <f>IF(AND(O28=C85,AC28=1),1,0)</f>
        <v>0</v>
      </c>
      <c r="G85" s="29">
        <f>IF(AND(O32=C85,AC32=1),1,0)</f>
        <v>0</v>
      </c>
      <c r="H85" s="10">
        <f>IF(AB20=1,1,0)</f>
        <v>0</v>
      </c>
      <c r="I85" s="5">
        <f>IF(AND(O24=C85,AB24=1),1,0)</f>
        <v>0</v>
      </c>
      <c r="J85" s="5">
        <f>IF(AND(O28=C85,AB28=1),1,0)</f>
        <v>0</v>
      </c>
      <c r="K85" s="29">
        <f>IF(AND(O32=C85,AB32=1),1,0)</f>
        <v>0</v>
      </c>
      <c r="L85" s="42">
        <f t="shared" si="21"/>
        <v>0</v>
      </c>
      <c r="M85" s="39">
        <f t="shared" si="22"/>
        <v>0</v>
      </c>
    </row>
    <row r="86" spans="3:13" ht="15.75">
      <c r="C86" s="1">
        <f>C33</f>
        <v>0</v>
      </c>
      <c r="D86" s="40"/>
      <c r="E86" s="36">
        <f>IF(AND(O21=C86,AC21=1),1,0)</f>
        <v>0</v>
      </c>
      <c r="F86" s="4">
        <f>IF(AND(O25=C86,AC25=1),1,0)</f>
        <v>0</v>
      </c>
      <c r="G86" s="26">
        <f>IF(AND(O29=C86,AC29=1),1,0)</f>
        <v>0</v>
      </c>
      <c r="H86" s="6"/>
      <c r="I86" s="4">
        <f>IF(AND(O21=C86,AB21=1),1,0)</f>
        <v>0</v>
      </c>
      <c r="J86" s="4">
        <f>IF(AND(O25=C86,AB25=1),1,0)</f>
        <v>0</v>
      </c>
      <c r="K86" s="26">
        <f>IF(AND(O29=C86,AB29=1),1,0)</f>
        <v>0</v>
      </c>
      <c r="L86" s="41">
        <f>SUM(D86:G86)</f>
        <v>0</v>
      </c>
      <c r="M86" s="28">
        <f t="shared" si="22"/>
        <v>0</v>
      </c>
    </row>
    <row r="87" spans="3:13" ht="15.75">
      <c r="C87" s="1">
        <f>C34</f>
        <v>0</v>
      </c>
      <c r="D87" s="41"/>
      <c r="E87" s="8">
        <f>IF(AND(O22=C87,AC22=1),1,0)</f>
        <v>0</v>
      </c>
      <c r="F87" s="9">
        <f>IF(AND(O26=C87,AC26=1),1,0)</f>
        <v>0</v>
      </c>
      <c r="G87" s="27">
        <f>IF(AND(O30=C87,AC30=1),1,0)</f>
        <v>0</v>
      </c>
      <c r="H87" s="7"/>
      <c r="I87" s="9">
        <f>IF(AND(O22=C87,AB22=1),1,0)</f>
        <v>0</v>
      </c>
      <c r="J87" s="9">
        <f>IF(AND(O26=C87,AB26=1),1,0)</f>
        <v>0</v>
      </c>
      <c r="K87" s="27">
        <f>IF(AND(O30=C87,AB30=1),1,0)</f>
        <v>0</v>
      </c>
      <c r="L87" s="41">
        <f t="shared" si="21"/>
        <v>0</v>
      </c>
      <c r="M87" s="28">
        <f t="shared" si="22"/>
        <v>0</v>
      </c>
    </row>
    <row r="88" spans="3:13" ht="15.75">
      <c r="C88" s="1">
        <f>C35</f>
        <v>0</v>
      </c>
      <c r="D88" s="41"/>
      <c r="E88" s="8">
        <f>IF(AND(O23=C88,AC23=1),1,0)</f>
        <v>0</v>
      </c>
      <c r="F88" s="9">
        <f>IF(AND(O27=C88,AC27=1),1,0)</f>
        <v>0</v>
      </c>
      <c r="G88" s="27">
        <f>IF(AND(O31=C88,AC31=1),1,0)</f>
        <v>0</v>
      </c>
      <c r="H88" s="7"/>
      <c r="I88" s="9">
        <f>IF(AND(O23=C88,AB23=1),1,0)</f>
        <v>0</v>
      </c>
      <c r="J88" s="9">
        <f>IF(AND(O27=C88,AB27=1),1,0)</f>
        <v>0</v>
      </c>
      <c r="K88" s="27">
        <f>IF(AND(O31=C88,AB31=1),1,0)</f>
        <v>0</v>
      </c>
      <c r="L88" s="41">
        <f t="shared" si="21"/>
        <v>0</v>
      </c>
      <c r="M88" s="28">
        <f t="shared" si="22"/>
        <v>0</v>
      </c>
    </row>
    <row r="89" spans="3:13" ht="16.5" thickBot="1">
      <c r="C89" s="1">
        <f>C36</f>
        <v>0</v>
      </c>
      <c r="D89" s="42"/>
      <c r="E89" s="38">
        <f>IF(AND(O24=C89,AC24=1),1,0)</f>
        <v>0</v>
      </c>
      <c r="F89" s="5">
        <f>IF(AND(O28=C89,AC28=1),1,0)</f>
        <v>0</v>
      </c>
      <c r="G89" s="29">
        <f>IF(AND(O32=C89,AC32=1),1,0)</f>
        <v>0</v>
      </c>
      <c r="H89" s="10"/>
      <c r="I89" s="5">
        <f>IF(AND(O24=C89,AB24=1),1,0)</f>
        <v>0</v>
      </c>
      <c r="J89" s="5">
        <f>IF(AND(O28=C89,AB28=1),1,0)</f>
        <v>0</v>
      </c>
      <c r="K89" s="29">
        <f>IF(AND(O32=C89,AB32=1),1,0)</f>
        <v>0</v>
      </c>
      <c r="L89" s="42">
        <f t="shared" si="21"/>
        <v>0</v>
      </c>
      <c r="M89" s="39">
        <f t="shared" si="22"/>
        <v>0</v>
      </c>
    </row>
  </sheetData>
  <sheetProtection password="CEB3" sheet="1" objects="1" scenarios="1" formatCells="0" formatColumns="0" formatRows="0"/>
  <mergeCells count="47">
    <mergeCell ref="X6:Y6"/>
    <mergeCell ref="X9:Y10"/>
    <mergeCell ref="AB9:AC10"/>
    <mergeCell ref="AB7:AC8"/>
    <mergeCell ref="Z7:AA8"/>
    <mergeCell ref="B30:B31"/>
    <mergeCell ref="D30:D31"/>
    <mergeCell ref="E30:E31"/>
    <mergeCell ref="F4:I4"/>
    <mergeCell ref="F22:I22"/>
    <mergeCell ref="B21:E22"/>
    <mergeCell ref="B28:B29"/>
    <mergeCell ref="D28:D29"/>
    <mergeCell ref="E28:E29"/>
    <mergeCell ref="B12:B13"/>
    <mergeCell ref="B10:B11"/>
    <mergeCell ref="B3:E4"/>
    <mergeCell ref="O2:AC3"/>
    <mergeCell ref="O4:AC5"/>
    <mergeCell ref="D10:D11"/>
    <mergeCell ref="E10:E11"/>
    <mergeCell ref="Z6:AA6"/>
    <mergeCell ref="X7:Y8"/>
    <mergeCell ref="O7:W8"/>
    <mergeCell ref="AB6:AC6"/>
    <mergeCell ref="D12:D13"/>
    <mergeCell ref="H68:K68"/>
    <mergeCell ref="Z9:AA10"/>
    <mergeCell ref="AU14:AY14"/>
    <mergeCell ref="O9:W10"/>
    <mergeCell ref="S12:T12"/>
    <mergeCell ref="P12:R12"/>
    <mergeCell ref="W12:AC12"/>
    <mergeCell ref="E12:E13"/>
    <mergeCell ref="U12:V12"/>
    <mergeCell ref="BA14:BE14"/>
    <mergeCell ref="P13:R13"/>
    <mergeCell ref="S13:T13"/>
    <mergeCell ref="U13:V13"/>
    <mergeCell ref="W13:AC13"/>
    <mergeCell ref="Z14:AA14"/>
    <mergeCell ref="AB14:AC14"/>
    <mergeCell ref="D80:G80"/>
    <mergeCell ref="H80:K80"/>
    <mergeCell ref="K15:K16"/>
    <mergeCell ref="P14:Y14"/>
    <mergeCell ref="D68:G68"/>
  </mergeCells>
  <printOptions/>
  <pageMargins left="0.21" right="0.15" top="0.22" bottom="0.18" header="0.19" footer="0.14"/>
  <pageSetup fitToHeight="1" fitToWidth="1"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89"/>
  <sheetViews>
    <sheetView zoomScale="60" zoomScaleNormal="60" workbookViewId="0" topLeftCell="A1">
      <selection activeCell="O52" sqref="O52"/>
    </sheetView>
  </sheetViews>
  <sheetFormatPr defaultColWidth="9.00390625" defaultRowHeight="12.75"/>
  <cols>
    <col min="1" max="1" width="7.625" style="1" customWidth="1"/>
    <col min="2" max="2" width="9.25390625" style="2" customWidth="1"/>
    <col min="3" max="3" width="23.75390625" style="1" customWidth="1"/>
    <col min="4" max="5" width="3.875" style="2" customWidth="1"/>
    <col min="6" max="6" width="2.375" style="1" customWidth="1"/>
    <col min="7" max="7" width="2.625" style="1" customWidth="1"/>
    <col min="8" max="8" width="3.00390625" style="1" customWidth="1"/>
    <col min="9" max="9" width="2.875" style="1" customWidth="1"/>
    <col min="10" max="10" width="3.125" style="1" customWidth="1"/>
    <col min="11" max="11" width="6.125" style="1" customWidth="1"/>
    <col min="12" max="12" width="5.00390625" style="2" customWidth="1"/>
    <col min="13" max="13" width="4.375" style="2" customWidth="1"/>
    <col min="14" max="14" width="35.00390625" style="1" customWidth="1"/>
    <col min="15" max="15" width="35.25390625" style="1" customWidth="1"/>
    <col min="16" max="16" width="4.25390625" style="3" customWidth="1"/>
    <col min="17" max="25" width="4.25390625" style="1" customWidth="1"/>
    <col min="26" max="29" width="5.75390625" style="1" customWidth="1"/>
    <col min="30" max="30" width="6.75390625" style="3" customWidth="1"/>
    <col min="31" max="46" width="9.125" style="1" customWidth="1"/>
    <col min="47" max="47" width="5.625" style="2" customWidth="1"/>
    <col min="48" max="48" width="5.25390625" style="2" customWidth="1"/>
    <col min="49" max="49" width="5.125" style="2" customWidth="1"/>
    <col min="50" max="50" width="4.375" style="2" customWidth="1"/>
    <col min="51" max="51" width="5.875" style="2" customWidth="1"/>
    <col min="52" max="52" width="3.875" style="1" customWidth="1"/>
    <col min="53" max="53" width="4.75390625" style="1" customWidth="1"/>
    <col min="54" max="54" width="4.625" style="1" customWidth="1"/>
    <col min="55" max="55" width="5.25390625" style="1" customWidth="1"/>
    <col min="56" max="56" width="4.75390625" style="1" customWidth="1"/>
    <col min="57" max="57" width="4.375" style="1" customWidth="1"/>
    <col min="58" max="16384" width="9.125" style="1" customWidth="1"/>
  </cols>
  <sheetData>
    <row r="2" spans="2:30" ht="16.5" customHeight="1" thickBot="1">
      <c r="B2" s="51"/>
      <c r="C2" s="52"/>
      <c r="D2" s="53"/>
      <c r="E2" s="53"/>
      <c r="F2" s="52"/>
      <c r="G2" s="52"/>
      <c r="H2" s="52"/>
      <c r="I2" s="52"/>
      <c r="J2" s="52"/>
      <c r="K2" s="52"/>
      <c r="L2" s="53"/>
      <c r="M2" s="53"/>
      <c r="N2" s="52"/>
      <c r="O2" s="165" t="s">
        <v>24</v>
      </c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55"/>
    </row>
    <row r="3" spans="1:30" ht="18.75" thickBot="1">
      <c r="A3" s="6"/>
      <c r="B3" s="185" t="s">
        <v>34</v>
      </c>
      <c r="C3" s="160"/>
      <c r="D3" s="160"/>
      <c r="E3" s="161"/>
      <c r="F3" s="6"/>
      <c r="G3" s="4"/>
      <c r="H3" s="4"/>
      <c r="I3" s="26"/>
      <c r="J3" s="9"/>
      <c r="K3" s="87">
        <v>4</v>
      </c>
      <c r="L3" s="56" t="s">
        <v>51</v>
      </c>
      <c r="M3" s="8"/>
      <c r="N3" s="9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57"/>
    </row>
    <row r="4" spans="1:30" ht="18.75" thickBot="1">
      <c r="A4" s="7"/>
      <c r="B4" s="186"/>
      <c r="C4" s="163"/>
      <c r="D4" s="163"/>
      <c r="E4" s="164"/>
      <c r="F4" s="177" t="s">
        <v>41</v>
      </c>
      <c r="G4" s="178"/>
      <c r="H4" s="178"/>
      <c r="I4" s="179"/>
      <c r="J4" s="9"/>
      <c r="K4" s="9"/>
      <c r="L4" s="56"/>
      <c r="M4" s="8"/>
      <c r="N4" s="9"/>
      <c r="O4" s="168" t="s">
        <v>50</v>
      </c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57"/>
    </row>
    <row r="5" spans="1:30" ht="18.75" thickBot="1">
      <c r="A5" s="7"/>
      <c r="B5" s="41"/>
      <c r="C5" s="9" t="s">
        <v>30</v>
      </c>
      <c r="D5" s="8" t="s">
        <v>31</v>
      </c>
      <c r="E5" s="28" t="s">
        <v>32</v>
      </c>
      <c r="F5" s="7" t="s">
        <v>38</v>
      </c>
      <c r="G5" s="9" t="s">
        <v>39</v>
      </c>
      <c r="H5" s="9" t="s">
        <v>39</v>
      </c>
      <c r="I5" s="27" t="s">
        <v>40</v>
      </c>
      <c r="J5" s="9"/>
      <c r="K5" s="87" t="s">
        <v>63</v>
      </c>
      <c r="L5" s="56" t="s">
        <v>52</v>
      </c>
      <c r="M5" s="8"/>
      <c r="N5" s="9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57"/>
    </row>
    <row r="6" spans="1:30" ht="18.75" thickBot="1">
      <c r="A6" s="7"/>
      <c r="B6" s="110" t="s">
        <v>4</v>
      </c>
      <c r="C6" s="111" t="s">
        <v>64</v>
      </c>
      <c r="D6" s="20">
        <f aca="true" t="shared" si="0" ref="D6:E9">L70</f>
        <v>0</v>
      </c>
      <c r="E6" s="21">
        <f t="shared" si="0"/>
        <v>1</v>
      </c>
      <c r="F6" s="76"/>
      <c r="G6" s="77"/>
      <c r="H6" s="77"/>
      <c r="I6" s="78"/>
      <c r="J6" s="9"/>
      <c r="K6" s="9"/>
      <c r="L6" s="56"/>
      <c r="M6" s="8"/>
      <c r="N6" s="9"/>
      <c r="O6" s="9"/>
      <c r="P6" s="50"/>
      <c r="Q6" s="9"/>
      <c r="R6" s="9"/>
      <c r="S6" s="9"/>
      <c r="T6" s="9"/>
      <c r="U6" s="9"/>
      <c r="V6" s="9"/>
      <c r="W6" s="9"/>
      <c r="X6" s="181" t="s">
        <v>25</v>
      </c>
      <c r="Y6" s="182"/>
      <c r="Z6" s="171" t="s">
        <v>26</v>
      </c>
      <c r="AA6" s="172"/>
      <c r="AB6" s="171" t="s">
        <v>27</v>
      </c>
      <c r="AC6" s="172"/>
      <c r="AD6" s="57"/>
    </row>
    <row r="7" spans="1:30" ht="18.75" thickBot="1">
      <c r="A7" s="7"/>
      <c r="B7" s="112" t="s">
        <v>5</v>
      </c>
      <c r="C7" s="113" t="s">
        <v>65</v>
      </c>
      <c r="D7" s="24">
        <f t="shared" si="0"/>
        <v>1</v>
      </c>
      <c r="E7" s="25">
        <f t="shared" si="0"/>
        <v>3</v>
      </c>
      <c r="F7" s="79"/>
      <c r="G7" s="80"/>
      <c r="H7" s="80"/>
      <c r="I7" s="81"/>
      <c r="J7" s="9"/>
      <c r="K7" s="87"/>
      <c r="L7" s="56" t="s">
        <v>53</v>
      </c>
      <c r="M7" s="8"/>
      <c r="N7" s="88" t="s">
        <v>13</v>
      </c>
      <c r="O7" s="148" t="s">
        <v>66</v>
      </c>
      <c r="P7" s="149"/>
      <c r="Q7" s="149"/>
      <c r="R7" s="149"/>
      <c r="S7" s="149"/>
      <c r="T7" s="149"/>
      <c r="U7" s="149"/>
      <c r="V7" s="149"/>
      <c r="W7" s="150"/>
      <c r="X7" s="173">
        <f>SUM(AB15:AB32)</f>
        <v>8</v>
      </c>
      <c r="Y7" s="174"/>
      <c r="Z7" s="144">
        <f>SUM(Z15:Z32)</f>
        <v>36</v>
      </c>
      <c r="AA7" s="145"/>
      <c r="AB7" s="144">
        <f>P65+R65+T65+V65+X65</f>
        <v>718</v>
      </c>
      <c r="AC7" s="145"/>
      <c r="AD7" s="57"/>
    </row>
    <row r="8" spans="1:30" ht="18.75" thickBot="1">
      <c r="A8" s="7"/>
      <c r="B8" s="112" t="s">
        <v>6</v>
      </c>
      <c r="C8" s="113" t="s">
        <v>67</v>
      </c>
      <c r="D8" s="24">
        <f t="shared" si="0"/>
        <v>1</v>
      </c>
      <c r="E8" s="25">
        <f t="shared" si="0"/>
        <v>3</v>
      </c>
      <c r="F8" s="79"/>
      <c r="G8" s="80"/>
      <c r="H8" s="80"/>
      <c r="I8" s="81"/>
      <c r="J8" s="9"/>
      <c r="K8" s="9"/>
      <c r="L8" s="56"/>
      <c r="M8" s="8"/>
      <c r="N8" s="9"/>
      <c r="O8" s="151"/>
      <c r="P8" s="152"/>
      <c r="Q8" s="152"/>
      <c r="R8" s="152"/>
      <c r="S8" s="152"/>
      <c r="T8" s="152"/>
      <c r="U8" s="152"/>
      <c r="V8" s="152"/>
      <c r="W8" s="153"/>
      <c r="X8" s="175"/>
      <c r="Y8" s="176"/>
      <c r="Z8" s="146"/>
      <c r="AA8" s="147"/>
      <c r="AB8" s="146"/>
      <c r="AC8" s="147"/>
      <c r="AD8" s="57"/>
    </row>
    <row r="9" spans="1:30" ht="18.75" thickBot="1">
      <c r="A9" s="7"/>
      <c r="B9" s="114" t="s">
        <v>7</v>
      </c>
      <c r="C9" s="115" t="s">
        <v>68</v>
      </c>
      <c r="D9" s="22">
        <f t="shared" si="0"/>
        <v>2</v>
      </c>
      <c r="E9" s="23">
        <f t="shared" si="0"/>
        <v>2</v>
      </c>
      <c r="F9" s="79"/>
      <c r="G9" s="80"/>
      <c r="H9" s="80"/>
      <c r="I9" s="81"/>
      <c r="J9" s="9"/>
      <c r="K9" s="87" t="s">
        <v>63</v>
      </c>
      <c r="L9" s="56" t="s">
        <v>54</v>
      </c>
      <c r="M9" s="8"/>
      <c r="N9" s="88"/>
      <c r="O9" s="148" t="s">
        <v>69</v>
      </c>
      <c r="P9" s="149"/>
      <c r="Q9" s="149"/>
      <c r="R9" s="149"/>
      <c r="S9" s="149"/>
      <c r="T9" s="149"/>
      <c r="U9" s="149"/>
      <c r="V9" s="149"/>
      <c r="W9" s="150"/>
      <c r="X9" s="173">
        <f>SUM(AC15:AC32)</f>
        <v>10</v>
      </c>
      <c r="Y9" s="174"/>
      <c r="Z9" s="144">
        <f>SUM(AA15:AA32)</f>
        <v>41</v>
      </c>
      <c r="AA9" s="145"/>
      <c r="AB9" s="144">
        <f>Q65+S65+U65+W65+Y65</f>
        <v>722</v>
      </c>
      <c r="AC9" s="145"/>
      <c r="AD9" s="57"/>
    </row>
    <row r="10" spans="1:30" ht="18.75" thickBot="1">
      <c r="A10" s="7"/>
      <c r="B10" s="183" t="s">
        <v>28</v>
      </c>
      <c r="C10" s="111" t="s">
        <v>70</v>
      </c>
      <c r="D10" s="142">
        <f>IF(AND(AB15=0,AC15=0),0,IF(AB15=1,1,0))</f>
        <v>1</v>
      </c>
      <c r="E10" s="169">
        <f>IF(AND(AC15=0,AB15=0),0,IF(AC15=1,1,0))</f>
        <v>0</v>
      </c>
      <c r="F10" s="79"/>
      <c r="G10" s="80"/>
      <c r="H10" s="80"/>
      <c r="I10" s="81"/>
      <c r="J10" s="9"/>
      <c r="K10" s="9"/>
      <c r="L10" s="56"/>
      <c r="M10" s="8"/>
      <c r="N10" s="88" t="s">
        <v>14</v>
      </c>
      <c r="O10" s="151"/>
      <c r="P10" s="152"/>
      <c r="Q10" s="152"/>
      <c r="R10" s="152"/>
      <c r="S10" s="152"/>
      <c r="T10" s="152"/>
      <c r="U10" s="152"/>
      <c r="V10" s="152"/>
      <c r="W10" s="153"/>
      <c r="X10" s="175"/>
      <c r="Y10" s="176"/>
      <c r="Z10" s="146"/>
      <c r="AA10" s="147"/>
      <c r="AB10" s="146"/>
      <c r="AC10" s="147"/>
      <c r="AD10" s="57"/>
    </row>
    <row r="11" spans="1:30" ht="18.75" thickBot="1">
      <c r="A11" s="7"/>
      <c r="B11" s="184"/>
      <c r="C11" s="115" t="s">
        <v>67</v>
      </c>
      <c r="D11" s="143"/>
      <c r="E11" s="170"/>
      <c r="F11" s="79"/>
      <c r="G11" s="80"/>
      <c r="H11" s="80"/>
      <c r="I11" s="81"/>
      <c r="J11" s="9"/>
      <c r="K11" s="87"/>
      <c r="L11" s="56" t="s">
        <v>55</v>
      </c>
      <c r="M11" s="8"/>
      <c r="N11" s="9"/>
      <c r="O11" s="9"/>
      <c r="P11" s="50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57"/>
    </row>
    <row r="12" spans="1:30" ht="16.5" thickBot="1">
      <c r="A12" s="7"/>
      <c r="B12" s="187" t="s">
        <v>29</v>
      </c>
      <c r="C12" s="116" t="s">
        <v>68</v>
      </c>
      <c r="D12" s="142">
        <f>IF(AND(AB16=0,AC16=0),0,IF(AB16=1,1,0))</f>
        <v>1</v>
      </c>
      <c r="E12" s="169">
        <f>IF(AND(AC16=0,AB16=0),0,IF(AC16=1,1,0))</f>
        <v>0</v>
      </c>
      <c r="F12" s="79"/>
      <c r="G12" s="80"/>
      <c r="H12" s="80"/>
      <c r="I12" s="81"/>
      <c r="J12" s="9"/>
      <c r="K12" s="9"/>
      <c r="L12" s="8"/>
      <c r="M12" s="8"/>
      <c r="N12" s="9"/>
      <c r="O12" s="9"/>
      <c r="P12" s="154" t="s">
        <v>21</v>
      </c>
      <c r="Q12" s="188"/>
      <c r="R12" s="188"/>
      <c r="S12" s="154" t="s">
        <v>23</v>
      </c>
      <c r="T12" s="188"/>
      <c r="U12" s="154" t="s">
        <v>18</v>
      </c>
      <c r="V12" s="188"/>
      <c r="W12" s="156" t="s">
        <v>22</v>
      </c>
      <c r="X12" s="156"/>
      <c r="Y12" s="156"/>
      <c r="Z12" s="156"/>
      <c r="AA12" s="156"/>
      <c r="AB12" s="156"/>
      <c r="AC12" s="156"/>
      <c r="AD12" s="57"/>
    </row>
    <row r="13" spans="1:30" ht="18.75" thickBot="1">
      <c r="A13" s="7"/>
      <c r="B13" s="184"/>
      <c r="C13" s="115" t="s">
        <v>65</v>
      </c>
      <c r="D13" s="143"/>
      <c r="E13" s="170"/>
      <c r="F13" s="82"/>
      <c r="G13" s="83"/>
      <c r="H13" s="83"/>
      <c r="I13" s="84"/>
      <c r="J13" s="9"/>
      <c r="K13" s="87"/>
      <c r="L13" s="56" t="s">
        <v>56</v>
      </c>
      <c r="M13" s="8"/>
      <c r="N13" s="9"/>
      <c r="O13" s="9"/>
      <c r="P13" s="135" t="s">
        <v>71</v>
      </c>
      <c r="Q13" s="136"/>
      <c r="R13" s="137"/>
      <c r="S13" s="138"/>
      <c r="T13" s="139"/>
      <c r="U13" s="138"/>
      <c r="V13" s="140"/>
      <c r="W13" s="138" t="s">
        <v>72</v>
      </c>
      <c r="X13" s="141"/>
      <c r="Y13" s="141"/>
      <c r="Z13" s="141"/>
      <c r="AA13" s="141"/>
      <c r="AB13" s="141"/>
      <c r="AC13" s="139"/>
      <c r="AD13" s="57" t="s">
        <v>43</v>
      </c>
    </row>
    <row r="14" spans="1:57" ht="16.5" thickBot="1">
      <c r="A14" s="7" t="s">
        <v>42</v>
      </c>
      <c r="B14" s="7" t="s">
        <v>33</v>
      </c>
      <c r="C14" s="50"/>
      <c r="D14" s="8" t="s">
        <v>31</v>
      </c>
      <c r="E14" s="28" t="s">
        <v>32</v>
      </c>
      <c r="F14" s="7" t="s">
        <v>38</v>
      </c>
      <c r="G14" s="9" t="s">
        <v>39</v>
      </c>
      <c r="H14" s="9" t="s">
        <v>39</v>
      </c>
      <c r="I14" s="27" t="s">
        <v>40</v>
      </c>
      <c r="J14" s="9"/>
      <c r="K14" s="9"/>
      <c r="L14" s="8"/>
      <c r="M14" s="8"/>
      <c r="N14" s="89" t="s">
        <v>13</v>
      </c>
      <c r="O14" s="89" t="s">
        <v>14</v>
      </c>
      <c r="P14" s="131" t="s">
        <v>15</v>
      </c>
      <c r="Q14" s="132"/>
      <c r="R14" s="132"/>
      <c r="S14" s="132"/>
      <c r="T14" s="132"/>
      <c r="U14" s="132"/>
      <c r="V14" s="132"/>
      <c r="W14" s="132"/>
      <c r="X14" s="132"/>
      <c r="Y14" s="133"/>
      <c r="Z14" s="131" t="s">
        <v>16</v>
      </c>
      <c r="AA14" s="133"/>
      <c r="AB14" s="131" t="s">
        <v>17</v>
      </c>
      <c r="AC14" s="133"/>
      <c r="AD14" s="57"/>
      <c r="AU14" s="134" t="s">
        <v>19</v>
      </c>
      <c r="AV14" s="134"/>
      <c r="AW14" s="134"/>
      <c r="AX14" s="134"/>
      <c r="AY14" s="134"/>
      <c r="BA14" s="134" t="s">
        <v>20</v>
      </c>
      <c r="BB14" s="134"/>
      <c r="BC14" s="134"/>
      <c r="BD14" s="134"/>
      <c r="BE14" s="134"/>
    </row>
    <row r="15" spans="1:57" ht="18">
      <c r="A15" s="72">
        <v>2</v>
      </c>
      <c r="B15" s="24" t="s">
        <v>4</v>
      </c>
      <c r="C15" s="117" t="s">
        <v>70</v>
      </c>
      <c r="D15" s="44">
        <f aca="true" t="shared" si="1" ref="D15:E18">L74</f>
        <v>2</v>
      </c>
      <c r="E15" s="45">
        <f t="shared" si="1"/>
        <v>1</v>
      </c>
      <c r="F15" s="76"/>
      <c r="G15" s="77"/>
      <c r="H15" s="77"/>
      <c r="I15" s="78"/>
      <c r="J15" s="9"/>
      <c r="K15" s="129" t="s">
        <v>12</v>
      </c>
      <c r="L15" s="12" t="s">
        <v>0</v>
      </c>
      <c r="M15" s="12" t="s">
        <v>1</v>
      </c>
      <c r="N15" s="118" t="str">
        <f>CONCATENATE(C10,"/",C11)</f>
        <v>Vitáloš Jaroslav/Švec Lukáš</v>
      </c>
      <c r="O15" s="119" t="str">
        <f>CONCATENATE(C28,"/",C29)</f>
        <v>Kleberc Štefan/Žilinec Ľuboš</v>
      </c>
      <c r="P15" s="120">
        <v>11</v>
      </c>
      <c r="Q15" s="91">
        <v>5</v>
      </c>
      <c r="R15" s="90">
        <v>11</v>
      </c>
      <c r="S15" s="91">
        <v>5</v>
      </c>
      <c r="T15" s="90">
        <v>9</v>
      </c>
      <c r="U15" s="91">
        <v>11</v>
      </c>
      <c r="V15" s="90">
        <v>11</v>
      </c>
      <c r="W15" s="91">
        <v>5</v>
      </c>
      <c r="X15" s="90"/>
      <c r="Y15" s="91"/>
      <c r="Z15" s="96">
        <f aca="true" t="shared" si="2" ref="Z15:Z32">SUM(AU15:AY15)</f>
        <v>3</v>
      </c>
      <c r="AA15" s="97">
        <f aca="true" t="shared" si="3" ref="AA15:AA32">SUM(BA15:BE15)</f>
        <v>1</v>
      </c>
      <c r="AB15" s="102">
        <f aca="true" t="shared" si="4" ref="AB15:AB32">IF(Z15=3,1,0)</f>
        <v>1</v>
      </c>
      <c r="AC15" s="103">
        <f aca="true" t="shared" si="5" ref="AC15:AC32">IF(AA15=3,1,0)</f>
        <v>0</v>
      </c>
      <c r="AD15" s="57"/>
      <c r="AU15" s="2">
        <f aca="true" t="shared" si="6" ref="AU15:AU32">IF(P15&gt;Q15,1,0)</f>
        <v>1</v>
      </c>
      <c r="AV15" s="2">
        <f aca="true" t="shared" si="7" ref="AV15:AV32">IF(R15&gt;S15,1,0)</f>
        <v>1</v>
      </c>
      <c r="AW15" s="2">
        <f aca="true" t="shared" si="8" ref="AW15:AW32">IF(T15&gt;U15,1,0)</f>
        <v>0</v>
      </c>
      <c r="AX15" s="2">
        <f aca="true" t="shared" si="9" ref="AX15:AX32">IF(V15&gt;W15,1,0)</f>
        <v>1</v>
      </c>
      <c r="AY15" s="2">
        <f aca="true" t="shared" si="10" ref="AY15:AY32">IF(X15&gt;Y15,1,0)</f>
        <v>0</v>
      </c>
      <c r="BA15" s="1">
        <f aca="true" t="shared" si="11" ref="BA15:BA32">IF(Q15&gt;P15,1,0)</f>
        <v>0</v>
      </c>
      <c r="BB15" s="1">
        <f aca="true" t="shared" si="12" ref="BB15:BB32">IF(S15&gt;R15,1,0)</f>
        <v>0</v>
      </c>
      <c r="BC15" s="1">
        <f aca="true" t="shared" si="13" ref="BC15:BC32">IF(U15&gt;T15,1,0)</f>
        <v>1</v>
      </c>
      <c r="BD15" s="1">
        <f aca="true" t="shared" si="14" ref="BD15:BD32">IF(W15&gt;V15,1,0)</f>
        <v>0</v>
      </c>
      <c r="BE15" s="1">
        <f aca="true" t="shared" si="15" ref="BE15:BE32">IF(Y15&gt;X15,1,0)</f>
        <v>0</v>
      </c>
    </row>
    <row r="16" spans="1:57" ht="18.75" thickBot="1">
      <c r="A16" s="72"/>
      <c r="B16" s="24" t="s">
        <v>5</v>
      </c>
      <c r="C16" s="117"/>
      <c r="D16" s="46">
        <f t="shared" si="1"/>
        <v>0</v>
      </c>
      <c r="E16" s="47">
        <f t="shared" si="1"/>
        <v>0</v>
      </c>
      <c r="F16" s="79"/>
      <c r="G16" s="80"/>
      <c r="H16" s="80"/>
      <c r="I16" s="81"/>
      <c r="J16" s="9"/>
      <c r="K16" s="130"/>
      <c r="L16" s="13" t="s">
        <v>2</v>
      </c>
      <c r="M16" s="13" t="s">
        <v>3</v>
      </c>
      <c r="N16" s="121" t="str">
        <f>CONCATENATE(C12,"/",C13)</f>
        <v>Červenka Milan/Pisarčík Daniel</v>
      </c>
      <c r="O16" s="122" t="str">
        <f>CONCATENATE(C30,"/",C31)</f>
        <v>Hajduk Roman/Masaryk Michal</v>
      </c>
      <c r="P16" s="92">
        <v>13</v>
      </c>
      <c r="Q16" s="93">
        <v>11</v>
      </c>
      <c r="R16" s="92">
        <v>7</v>
      </c>
      <c r="S16" s="93">
        <v>11</v>
      </c>
      <c r="T16" s="92">
        <v>11</v>
      </c>
      <c r="U16" s="93">
        <v>8</v>
      </c>
      <c r="V16" s="92">
        <v>14</v>
      </c>
      <c r="W16" s="93">
        <v>12</v>
      </c>
      <c r="X16" s="92"/>
      <c r="Y16" s="93"/>
      <c r="Z16" s="98">
        <f t="shared" si="2"/>
        <v>3</v>
      </c>
      <c r="AA16" s="99">
        <f t="shared" si="3"/>
        <v>1</v>
      </c>
      <c r="AB16" s="104">
        <f t="shared" si="4"/>
        <v>1</v>
      </c>
      <c r="AC16" s="105">
        <f t="shared" si="5"/>
        <v>0</v>
      </c>
      <c r="AD16" s="57"/>
      <c r="AU16" s="2">
        <f t="shared" si="6"/>
        <v>1</v>
      </c>
      <c r="AV16" s="2">
        <f t="shared" si="7"/>
        <v>0</v>
      </c>
      <c r="AW16" s="2">
        <f t="shared" si="8"/>
        <v>1</v>
      </c>
      <c r="AX16" s="2">
        <f t="shared" si="9"/>
        <v>1</v>
      </c>
      <c r="AY16" s="2">
        <f t="shared" si="10"/>
        <v>0</v>
      </c>
      <c r="BA16" s="1">
        <f t="shared" si="11"/>
        <v>0</v>
      </c>
      <c r="BB16" s="1">
        <f t="shared" si="12"/>
        <v>1</v>
      </c>
      <c r="BC16" s="1">
        <f t="shared" si="13"/>
        <v>0</v>
      </c>
      <c r="BD16" s="1">
        <f t="shared" si="14"/>
        <v>0</v>
      </c>
      <c r="BE16" s="1">
        <f t="shared" si="15"/>
        <v>0</v>
      </c>
    </row>
    <row r="17" spans="1:57" ht="18">
      <c r="A17" s="72"/>
      <c r="B17" s="24" t="s">
        <v>6</v>
      </c>
      <c r="C17" s="117"/>
      <c r="D17" s="46">
        <f t="shared" si="1"/>
        <v>0</v>
      </c>
      <c r="E17" s="47">
        <f t="shared" si="1"/>
        <v>0</v>
      </c>
      <c r="F17" s="79"/>
      <c r="G17" s="80"/>
      <c r="H17" s="80"/>
      <c r="I17" s="81"/>
      <c r="J17" s="9"/>
      <c r="K17" s="17" t="s">
        <v>18</v>
      </c>
      <c r="L17" s="14" t="s">
        <v>4</v>
      </c>
      <c r="M17" s="12" t="s">
        <v>8</v>
      </c>
      <c r="N17" s="118" t="str">
        <f>C6</f>
        <v>Alexy Ján</v>
      </c>
      <c r="O17" s="119" t="str">
        <f>C24</f>
        <v>Masaryk Michal</v>
      </c>
      <c r="P17" s="90">
        <v>7</v>
      </c>
      <c r="Q17" s="91">
        <v>11</v>
      </c>
      <c r="R17" s="90">
        <v>3</v>
      </c>
      <c r="S17" s="91">
        <v>11</v>
      </c>
      <c r="T17" s="90">
        <v>12</v>
      </c>
      <c r="U17" s="91">
        <v>10</v>
      </c>
      <c r="V17" s="90">
        <v>6</v>
      </c>
      <c r="W17" s="91">
        <v>11</v>
      </c>
      <c r="X17" s="90"/>
      <c r="Y17" s="91"/>
      <c r="Z17" s="96">
        <f t="shared" si="2"/>
        <v>1</v>
      </c>
      <c r="AA17" s="97">
        <f t="shared" si="3"/>
        <v>3</v>
      </c>
      <c r="AB17" s="102">
        <f t="shared" si="4"/>
        <v>0</v>
      </c>
      <c r="AC17" s="103">
        <f t="shared" si="5"/>
        <v>1</v>
      </c>
      <c r="AD17" s="57"/>
      <c r="AU17" s="2">
        <f t="shared" si="6"/>
        <v>0</v>
      </c>
      <c r="AV17" s="2">
        <f t="shared" si="7"/>
        <v>0</v>
      </c>
      <c r="AW17" s="2">
        <f t="shared" si="8"/>
        <v>1</v>
      </c>
      <c r="AX17" s="2">
        <f t="shared" si="9"/>
        <v>0</v>
      </c>
      <c r="AY17" s="2">
        <f t="shared" si="10"/>
        <v>0</v>
      </c>
      <c r="BA17" s="1">
        <f t="shared" si="11"/>
        <v>1</v>
      </c>
      <c r="BB17" s="1">
        <f t="shared" si="12"/>
        <v>1</v>
      </c>
      <c r="BC17" s="1">
        <f t="shared" si="13"/>
        <v>0</v>
      </c>
      <c r="BD17" s="1">
        <f t="shared" si="14"/>
        <v>1</v>
      </c>
      <c r="BE17" s="1">
        <f t="shared" si="15"/>
        <v>0</v>
      </c>
    </row>
    <row r="18" spans="1:57" ht="18.75" thickBot="1">
      <c r="A18" s="72"/>
      <c r="B18" s="22" t="s">
        <v>7</v>
      </c>
      <c r="C18" s="123"/>
      <c r="D18" s="48">
        <f t="shared" si="1"/>
        <v>0</v>
      </c>
      <c r="E18" s="49">
        <f t="shared" si="1"/>
        <v>0</v>
      </c>
      <c r="F18" s="82"/>
      <c r="G18" s="83"/>
      <c r="H18" s="83"/>
      <c r="I18" s="84"/>
      <c r="J18" s="9"/>
      <c r="K18" s="18">
        <v>1</v>
      </c>
      <c r="L18" s="15" t="s">
        <v>5</v>
      </c>
      <c r="M18" s="11" t="s">
        <v>9</v>
      </c>
      <c r="N18" s="124" t="str">
        <f>C7</f>
        <v>Pisarčík Daniel</v>
      </c>
      <c r="O18" s="125" t="str">
        <f>C25</f>
        <v>Kleberc Štefan</v>
      </c>
      <c r="P18" s="94">
        <v>9</v>
      </c>
      <c r="Q18" s="95">
        <v>11</v>
      </c>
      <c r="R18" s="94">
        <v>11</v>
      </c>
      <c r="S18" s="95">
        <v>4</v>
      </c>
      <c r="T18" s="94">
        <v>8</v>
      </c>
      <c r="U18" s="95">
        <v>11</v>
      </c>
      <c r="V18" s="94">
        <v>7</v>
      </c>
      <c r="W18" s="95">
        <v>11</v>
      </c>
      <c r="X18" s="94"/>
      <c r="Y18" s="95"/>
      <c r="Z18" s="100">
        <f t="shared" si="2"/>
        <v>1</v>
      </c>
      <c r="AA18" s="101">
        <f t="shared" si="3"/>
        <v>3</v>
      </c>
      <c r="AB18" s="106">
        <f t="shared" si="4"/>
        <v>0</v>
      </c>
      <c r="AC18" s="107">
        <f t="shared" si="5"/>
        <v>1</v>
      </c>
      <c r="AD18" s="57"/>
      <c r="AU18" s="2">
        <f t="shared" si="6"/>
        <v>0</v>
      </c>
      <c r="AV18" s="2">
        <f t="shared" si="7"/>
        <v>1</v>
      </c>
      <c r="AW18" s="2">
        <f t="shared" si="8"/>
        <v>0</v>
      </c>
      <c r="AX18" s="2">
        <f t="shared" si="9"/>
        <v>0</v>
      </c>
      <c r="AY18" s="2">
        <f t="shared" si="10"/>
        <v>0</v>
      </c>
      <c r="BA18" s="1">
        <f t="shared" si="11"/>
        <v>1</v>
      </c>
      <c r="BB18" s="1">
        <f t="shared" si="12"/>
        <v>0</v>
      </c>
      <c r="BC18" s="1">
        <f t="shared" si="13"/>
        <v>1</v>
      </c>
      <c r="BD18" s="1">
        <f t="shared" si="14"/>
        <v>1</v>
      </c>
      <c r="BE18" s="1">
        <f t="shared" si="15"/>
        <v>0</v>
      </c>
    </row>
    <row r="19" spans="1:57" ht="18.75" thickBot="1">
      <c r="A19" s="10"/>
      <c r="B19" s="60"/>
      <c r="C19" s="5"/>
      <c r="D19" s="38"/>
      <c r="E19" s="38"/>
      <c r="F19" s="5"/>
      <c r="G19" s="5"/>
      <c r="H19" s="5"/>
      <c r="I19" s="29"/>
      <c r="J19" s="9"/>
      <c r="K19" s="18"/>
      <c r="L19" s="15" t="s">
        <v>6</v>
      </c>
      <c r="M19" s="11" t="s">
        <v>10</v>
      </c>
      <c r="N19" s="124" t="str">
        <f>C8</f>
        <v>Švec Lukáš</v>
      </c>
      <c r="O19" s="125" t="str">
        <f>C26</f>
        <v>Hajduk Roman</v>
      </c>
      <c r="P19" s="94">
        <v>7</v>
      </c>
      <c r="Q19" s="95">
        <v>11</v>
      </c>
      <c r="R19" s="94">
        <v>4</v>
      </c>
      <c r="S19" s="95">
        <v>11</v>
      </c>
      <c r="T19" s="94">
        <v>11</v>
      </c>
      <c r="U19" s="95">
        <v>8</v>
      </c>
      <c r="V19" s="94">
        <v>8</v>
      </c>
      <c r="W19" s="95">
        <v>11</v>
      </c>
      <c r="X19" s="94"/>
      <c r="Y19" s="95"/>
      <c r="Z19" s="100">
        <f t="shared" si="2"/>
        <v>1</v>
      </c>
      <c r="AA19" s="101">
        <f t="shared" si="3"/>
        <v>3</v>
      </c>
      <c r="AB19" s="106">
        <f t="shared" si="4"/>
        <v>0</v>
      </c>
      <c r="AC19" s="107">
        <f t="shared" si="5"/>
        <v>1</v>
      </c>
      <c r="AD19" s="57"/>
      <c r="AU19" s="2">
        <f t="shared" si="6"/>
        <v>0</v>
      </c>
      <c r="AV19" s="2">
        <f t="shared" si="7"/>
        <v>0</v>
      </c>
      <c r="AW19" s="2">
        <f t="shared" si="8"/>
        <v>1</v>
      </c>
      <c r="AX19" s="2">
        <f t="shared" si="9"/>
        <v>0</v>
      </c>
      <c r="AY19" s="2">
        <f t="shared" si="10"/>
        <v>0</v>
      </c>
      <c r="BA19" s="1">
        <f t="shared" si="11"/>
        <v>1</v>
      </c>
      <c r="BB19" s="1">
        <f t="shared" si="12"/>
        <v>1</v>
      </c>
      <c r="BC19" s="1">
        <f t="shared" si="13"/>
        <v>0</v>
      </c>
      <c r="BD19" s="1">
        <f t="shared" si="14"/>
        <v>1</v>
      </c>
      <c r="BE19" s="1">
        <f t="shared" si="15"/>
        <v>0</v>
      </c>
    </row>
    <row r="20" spans="2:57" ht="18.75" thickBot="1">
      <c r="B20" s="59"/>
      <c r="C20" s="9"/>
      <c r="D20" s="8"/>
      <c r="E20" s="8"/>
      <c r="F20" s="9"/>
      <c r="G20" s="9"/>
      <c r="H20" s="9"/>
      <c r="I20" s="27"/>
      <c r="J20" s="9"/>
      <c r="K20" s="19"/>
      <c r="L20" s="16" t="s">
        <v>7</v>
      </c>
      <c r="M20" s="13" t="s">
        <v>11</v>
      </c>
      <c r="N20" s="121" t="str">
        <f>C9</f>
        <v>Červenka Milan</v>
      </c>
      <c r="O20" s="122" t="str">
        <f>C27</f>
        <v>Žilinec Ľuboš</v>
      </c>
      <c r="P20" s="92">
        <v>11</v>
      </c>
      <c r="Q20" s="93">
        <v>9</v>
      </c>
      <c r="R20" s="92">
        <v>11</v>
      </c>
      <c r="S20" s="93">
        <v>4</v>
      </c>
      <c r="T20" s="92">
        <v>10</v>
      </c>
      <c r="U20" s="93">
        <v>12</v>
      </c>
      <c r="V20" s="92">
        <v>9</v>
      </c>
      <c r="W20" s="93">
        <v>11</v>
      </c>
      <c r="X20" s="92">
        <v>11</v>
      </c>
      <c r="Y20" s="93">
        <v>7</v>
      </c>
      <c r="Z20" s="98">
        <f t="shared" si="2"/>
        <v>3</v>
      </c>
      <c r="AA20" s="99">
        <f t="shared" si="3"/>
        <v>2</v>
      </c>
      <c r="AB20" s="108">
        <f t="shared" si="4"/>
        <v>1</v>
      </c>
      <c r="AC20" s="109">
        <f t="shared" si="5"/>
        <v>0</v>
      </c>
      <c r="AD20" s="57"/>
      <c r="AU20" s="2">
        <f t="shared" si="6"/>
        <v>1</v>
      </c>
      <c r="AV20" s="2">
        <f t="shared" si="7"/>
        <v>1</v>
      </c>
      <c r="AW20" s="2">
        <f t="shared" si="8"/>
        <v>0</v>
      </c>
      <c r="AX20" s="2">
        <f t="shared" si="9"/>
        <v>0</v>
      </c>
      <c r="AY20" s="2">
        <f t="shared" si="10"/>
        <v>1</v>
      </c>
      <c r="BA20" s="1">
        <f t="shared" si="11"/>
        <v>0</v>
      </c>
      <c r="BB20" s="1">
        <f t="shared" si="12"/>
        <v>0</v>
      </c>
      <c r="BC20" s="1">
        <f t="shared" si="13"/>
        <v>1</v>
      </c>
      <c r="BD20" s="1">
        <f t="shared" si="14"/>
        <v>1</v>
      </c>
      <c r="BE20" s="1">
        <f t="shared" si="15"/>
        <v>0</v>
      </c>
    </row>
    <row r="21" spans="1:57" ht="18">
      <c r="A21" s="6"/>
      <c r="B21" s="185" t="s">
        <v>35</v>
      </c>
      <c r="C21" s="160"/>
      <c r="D21" s="160"/>
      <c r="E21" s="161"/>
      <c r="F21" s="6"/>
      <c r="G21" s="4"/>
      <c r="H21" s="4"/>
      <c r="I21" s="26"/>
      <c r="J21" s="9"/>
      <c r="K21" s="17" t="s">
        <v>18</v>
      </c>
      <c r="L21" s="12" t="s">
        <v>5</v>
      </c>
      <c r="M21" s="12" t="s">
        <v>8</v>
      </c>
      <c r="N21" s="118" t="str">
        <f>IF(C16=0,C7,IF(A16=2,C16,C7))</f>
        <v>Pisarčík Daniel</v>
      </c>
      <c r="O21" s="118" t="str">
        <f>IF(C33=0,C24,IF(A33=2,C33,C24))</f>
        <v>Masaryk Michal</v>
      </c>
      <c r="P21" s="90">
        <v>8</v>
      </c>
      <c r="Q21" s="91">
        <v>11</v>
      </c>
      <c r="R21" s="90">
        <v>15</v>
      </c>
      <c r="S21" s="91">
        <v>13</v>
      </c>
      <c r="T21" s="90">
        <v>11</v>
      </c>
      <c r="U21" s="91">
        <v>5</v>
      </c>
      <c r="V21" s="90">
        <v>5</v>
      </c>
      <c r="W21" s="91">
        <v>11</v>
      </c>
      <c r="X21" s="90">
        <v>12</v>
      </c>
      <c r="Y21" s="91">
        <v>14</v>
      </c>
      <c r="Z21" s="96">
        <f t="shared" si="2"/>
        <v>2</v>
      </c>
      <c r="AA21" s="97">
        <f t="shared" si="3"/>
        <v>3</v>
      </c>
      <c r="AB21" s="102">
        <f t="shared" si="4"/>
        <v>0</v>
      </c>
      <c r="AC21" s="103">
        <f t="shared" si="5"/>
        <v>1</v>
      </c>
      <c r="AD21" s="57"/>
      <c r="AU21" s="2">
        <f t="shared" si="6"/>
        <v>0</v>
      </c>
      <c r="AV21" s="2">
        <f t="shared" si="7"/>
        <v>1</v>
      </c>
      <c r="AW21" s="2">
        <f t="shared" si="8"/>
        <v>1</v>
      </c>
      <c r="AX21" s="2">
        <f t="shared" si="9"/>
        <v>0</v>
      </c>
      <c r="AY21" s="2">
        <f t="shared" si="10"/>
        <v>0</v>
      </c>
      <c r="BA21" s="1">
        <f t="shared" si="11"/>
        <v>1</v>
      </c>
      <c r="BB21" s="1">
        <f t="shared" si="12"/>
        <v>0</v>
      </c>
      <c r="BC21" s="1">
        <f t="shared" si="13"/>
        <v>0</v>
      </c>
      <c r="BD21" s="1">
        <f t="shared" si="14"/>
        <v>1</v>
      </c>
      <c r="BE21" s="1">
        <f t="shared" si="15"/>
        <v>1</v>
      </c>
    </row>
    <row r="22" spans="1:57" ht="18">
      <c r="A22" s="7"/>
      <c r="B22" s="186"/>
      <c r="C22" s="163"/>
      <c r="D22" s="163"/>
      <c r="E22" s="164"/>
      <c r="F22" s="177" t="s">
        <v>41</v>
      </c>
      <c r="G22" s="178"/>
      <c r="H22" s="178"/>
      <c r="I22" s="179"/>
      <c r="J22" s="9"/>
      <c r="K22" s="18">
        <v>2</v>
      </c>
      <c r="L22" s="11" t="s">
        <v>6</v>
      </c>
      <c r="M22" s="11" t="s">
        <v>9</v>
      </c>
      <c r="N22" s="124" t="str">
        <f>IF(C17=0,C8,IF(A17=2,C17,C8))</f>
        <v>Švec Lukáš</v>
      </c>
      <c r="O22" s="124" t="str">
        <f>IF(C34=0,C25,IF(A34=2,C34,C25))</f>
        <v>Kleberc Štefan</v>
      </c>
      <c r="P22" s="94">
        <v>11</v>
      </c>
      <c r="Q22" s="95">
        <v>8</v>
      </c>
      <c r="R22" s="94">
        <v>8</v>
      </c>
      <c r="S22" s="95">
        <v>11</v>
      </c>
      <c r="T22" s="94">
        <v>11</v>
      </c>
      <c r="U22" s="95">
        <v>9</v>
      </c>
      <c r="V22" s="94">
        <v>11</v>
      </c>
      <c r="W22" s="95">
        <v>9</v>
      </c>
      <c r="X22" s="94"/>
      <c r="Y22" s="95"/>
      <c r="Z22" s="100">
        <f t="shared" si="2"/>
        <v>3</v>
      </c>
      <c r="AA22" s="101">
        <f t="shared" si="3"/>
        <v>1</v>
      </c>
      <c r="AB22" s="106">
        <f t="shared" si="4"/>
        <v>1</v>
      </c>
      <c r="AC22" s="107">
        <f t="shared" si="5"/>
        <v>0</v>
      </c>
      <c r="AD22" s="57"/>
      <c r="AU22" s="2">
        <f t="shared" si="6"/>
        <v>1</v>
      </c>
      <c r="AV22" s="2">
        <f t="shared" si="7"/>
        <v>0</v>
      </c>
      <c r="AW22" s="2">
        <f t="shared" si="8"/>
        <v>1</v>
      </c>
      <c r="AX22" s="2">
        <f t="shared" si="9"/>
        <v>1</v>
      </c>
      <c r="AY22" s="2">
        <f t="shared" si="10"/>
        <v>0</v>
      </c>
      <c r="BA22" s="1">
        <f t="shared" si="11"/>
        <v>0</v>
      </c>
      <c r="BB22" s="1">
        <f t="shared" si="12"/>
        <v>1</v>
      </c>
      <c r="BC22" s="1">
        <f t="shared" si="13"/>
        <v>0</v>
      </c>
      <c r="BD22" s="1">
        <f t="shared" si="14"/>
        <v>0</v>
      </c>
      <c r="BE22" s="1">
        <f t="shared" si="15"/>
        <v>0</v>
      </c>
    </row>
    <row r="23" spans="1:57" ht="18.75" thickBot="1">
      <c r="A23" s="7"/>
      <c r="B23" s="41"/>
      <c r="C23" s="9" t="s">
        <v>30</v>
      </c>
      <c r="D23" s="8" t="s">
        <v>31</v>
      </c>
      <c r="E23" s="28" t="s">
        <v>32</v>
      </c>
      <c r="F23" s="7" t="s">
        <v>38</v>
      </c>
      <c r="G23" s="9" t="s">
        <v>39</v>
      </c>
      <c r="H23" s="9" t="s">
        <v>39</v>
      </c>
      <c r="I23" s="27" t="s">
        <v>40</v>
      </c>
      <c r="J23" s="9"/>
      <c r="K23" s="18"/>
      <c r="L23" s="11" t="s">
        <v>7</v>
      </c>
      <c r="M23" s="11" t="s">
        <v>10</v>
      </c>
      <c r="N23" s="124" t="str">
        <f>IF(C18=0,C9,IF(A18=2,C18,C9))</f>
        <v>Červenka Milan</v>
      </c>
      <c r="O23" s="124" t="str">
        <f>IF(C35=0,C26,IF(A35=2,C35,C26))</f>
        <v>Hajduk Roman</v>
      </c>
      <c r="P23" s="94">
        <v>9</v>
      </c>
      <c r="Q23" s="95">
        <v>11</v>
      </c>
      <c r="R23" s="94">
        <v>11</v>
      </c>
      <c r="S23" s="95">
        <v>8</v>
      </c>
      <c r="T23" s="94">
        <v>11</v>
      </c>
      <c r="U23" s="95">
        <v>7</v>
      </c>
      <c r="V23" s="94">
        <v>11</v>
      </c>
      <c r="W23" s="95">
        <v>6</v>
      </c>
      <c r="X23" s="94"/>
      <c r="Y23" s="95"/>
      <c r="Z23" s="100">
        <f t="shared" si="2"/>
        <v>3</v>
      </c>
      <c r="AA23" s="101">
        <f t="shared" si="3"/>
        <v>1</v>
      </c>
      <c r="AB23" s="106">
        <f t="shared" si="4"/>
        <v>1</v>
      </c>
      <c r="AC23" s="107">
        <f t="shared" si="5"/>
        <v>0</v>
      </c>
      <c r="AD23" s="57"/>
      <c r="AU23" s="2">
        <f t="shared" si="6"/>
        <v>0</v>
      </c>
      <c r="AV23" s="2">
        <f t="shared" si="7"/>
        <v>1</v>
      </c>
      <c r="AW23" s="2">
        <f t="shared" si="8"/>
        <v>1</v>
      </c>
      <c r="AX23" s="2">
        <f t="shared" si="9"/>
        <v>1</v>
      </c>
      <c r="AY23" s="2">
        <f t="shared" si="10"/>
        <v>0</v>
      </c>
      <c r="BA23" s="1">
        <f t="shared" si="11"/>
        <v>1</v>
      </c>
      <c r="BB23" s="1">
        <f t="shared" si="12"/>
        <v>0</v>
      </c>
      <c r="BC23" s="1">
        <f t="shared" si="13"/>
        <v>0</v>
      </c>
      <c r="BD23" s="1">
        <f t="shared" si="14"/>
        <v>0</v>
      </c>
      <c r="BE23" s="1">
        <f t="shared" si="15"/>
        <v>0</v>
      </c>
    </row>
    <row r="24" spans="1:57" ht="18.75" thickBot="1">
      <c r="A24" s="7"/>
      <c r="B24" s="110" t="s">
        <v>8</v>
      </c>
      <c r="C24" s="117" t="s">
        <v>73</v>
      </c>
      <c r="D24" s="20">
        <f aca="true" t="shared" si="16" ref="D24:E27">L82</f>
        <v>4</v>
      </c>
      <c r="E24" s="21">
        <f t="shared" si="16"/>
        <v>0</v>
      </c>
      <c r="F24" s="76"/>
      <c r="G24" s="77"/>
      <c r="H24" s="77"/>
      <c r="I24" s="78"/>
      <c r="J24" s="9"/>
      <c r="K24" s="19"/>
      <c r="L24" s="13" t="s">
        <v>4</v>
      </c>
      <c r="M24" s="13" t="s">
        <v>11</v>
      </c>
      <c r="N24" s="121" t="str">
        <f>IF(C15=0,C6,IF(A15=2,C15,C6))</f>
        <v>Vitáloš Jaroslav</v>
      </c>
      <c r="O24" s="121" t="str">
        <f>IF(C36=0,C27,IF(A36=2,C36,C27))</f>
        <v>Žilinec Ľuboš</v>
      </c>
      <c r="P24" s="92">
        <v>10</v>
      </c>
      <c r="Q24" s="93">
        <v>12</v>
      </c>
      <c r="R24" s="92">
        <v>11</v>
      </c>
      <c r="S24" s="93">
        <v>3</v>
      </c>
      <c r="T24" s="92">
        <v>11</v>
      </c>
      <c r="U24" s="93">
        <v>5</v>
      </c>
      <c r="V24" s="92">
        <v>8</v>
      </c>
      <c r="W24" s="93">
        <v>11</v>
      </c>
      <c r="X24" s="92">
        <v>11</v>
      </c>
      <c r="Y24" s="93">
        <v>13</v>
      </c>
      <c r="Z24" s="98">
        <f t="shared" si="2"/>
        <v>2</v>
      </c>
      <c r="AA24" s="99">
        <f t="shared" si="3"/>
        <v>3</v>
      </c>
      <c r="AB24" s="108">
        <f t="shared" si="4"/>
        <v>0</v>
      </c>
      <c r="AC24" s="109">
        <f t="shared" si="5"/>
        <v>1</v>
      </c>
      <c r="AD24" s="57"/>
      <c r="AU24" s="2">
        <f t="shared" si="6"/>
        <v>0</v>
      </c>
      <c r="AV24" s="2">
        <f t="shared" si="7"/>
        <v>1</v>
      </c>
      <c r="AW24" s="2">
        <f t="shared" si="8"/>
        <v>1</v>
      </c>
      <c r="AX24" s="2">
        <f t="shared" si="9"/>
        <v>0</v>
      </c>
      <c r="AY24" s="2">
        <f t="shared" si="10"/>
        <v>0</v>
      </c>
      <c r="BA24" s="1">
        <f t="shared" si="11"/>
        <v>1</v>
      </c>
      <c r="BB24" s="1">
        <f t="shared" si="12"/>
        <v>0</v>
      </c>
      <c r="BC24" s="1">
        <f t="shared" si="13"/>
        <v>0</v>
      </c>
      <c r="BD24" s="1">
        <f t="shared" si="14"/>
        <v>1</v>
      </c>
      <c r="BE24" s="1">
        <f t="shared" si="15"/>
        <v>1</v>
      </c>
    </row>
    <row r="25" spans="1:57" ht="18">
      <c r="A25" s="7"/>
      <c r="B25" s="112" t="s">
        <v>9</v>
      </c>
      <c r="C25" s="117" t="s">
        <v>74</v>
      </c>
      <c r="D25" s="24">
        <f t="shared" si="16"/>
        <v>2</v>
      </c>
      <c r="E25" s="25">
        <f t="shared" si="16"/>
        <v>2</v>
      </c>
      <c r="F25" s="79"/>
      <c r="G25" s="80"/>
      <c r="H25" s="80"/>
      <c r="I25" s="81"/>
      <c r="J25" s="9"/>
      <c r="K25" s="17" t="s">
        <v>18</v>
      </c>
      <c r="L25" s="12" t="s">
        <v>6</v>
      </c>
      <c r="M25" s="12" t="s">
        <v>8</v>
      </c>
      <c r="N25" s="118" t="str">
        <f>IF(C17=0,C8,IF(OR(A17=2,A17=3),C17,C8))</f>
        <v>Švec Lukáš</v>
      </c>
      <c r="O25" s="118" t="str">
        <f>IF(C33=0,C24,IF(OR(A33=2,A33=3),C33,C24))</f>
        <v>Masaryk Michal</v>
      </c>
      <c r="P25" s="90">
        <v>5</v>
      </c>
      <c r="Q25" s="91">
        <v>11</v>
      </c>
      <c r="R25" s="90">
        <v>7</v>
      </c>
      <c r="S25" s="91">
        <v>11</v>
      </c>
      <c r="T25" s="90">
        <v>11</v>
      </c>
      <c r="U25" s="91">
        <v>9</v>
      </c>
      <c r="V25" s="90">
        <v>5</v>
      </c>
      <c r="W25" s="91">
        <v>11</v>
      </c>
      <c r="X25" s="90"/>
      <c r="Y25" s="91"/>
      <c r="Z25" s="96">
        <f t="shared" si="2"/>
        <v>1</v>
      </c>
      <c r="AA25" s="97">
        <f t="shared" si="3"/>
        <v>3</v>
      </c>
      <c r="AB25" s="102">
        <f t="shared" si="4"/>
        <v>0</v>
      </c>
      <c r="AC25" s="103">
        <f t="shared" si="5"/>
        <v>1</v>
      </c>
      <c r="AD25" s="57"/>
      <c r="AU25" s="2">
        <f t="shared" si="6"/>
        <v>0</v>
      </c>
      <c r="AV25" s="2">
        <f t="shared" si="7"/>
        <v>0</v>
      </c>
      <c r="AW25" s="2">
        <f t="shared" si="8"/>
        <v>1</v>
      </c>
      <c r="AX25" s="2">
        <f t="shared" si="9"/>
        <v>0</v>
      </c>
      <c r="AY25" s="2">
        <f t="shared" si="10"/>
        <v>0</v>
      </c>
      <c r="BA25" s="1">
        <f t="shared" si="11"/>
        <v>1</v>
      </c>
      <c r="BB25" s="1">
        <f t="shared" si="12"/>
        <v>1</v>
      </c>
      <c r="BC25" s="1">
        <f t="shared" si="13"/>
        <v>0</v>
      </c>
      <c r="BD25" s="1">
        <f t="shared" si="14"/>
        <v>1</v>
      </c>
      <c r="BE25" s="1">
        <f t="shared" si="15"/>
        <v>0</v>
      </c>
    </row>
    <row r="26" spans="1:57" ht="18">
      <c r="A26" s="7"/>
      <c r="B26" s="112" t="s">
        <v>10</v>
      </c>
      <c r="C26" s="117" t="s">
        <v>75</v>
      </c>
      <c r="D26" s="24">
        <f t="shared" si="16"/>
        <v>2</v>
      </c>
      <c r="E26" s="25">
        <f t="shared" si="16"/>
        <v>2</v>
      </c>
      <c r="F26" s="79"/>
      <c r="G26" s="80"/>
      <c r="H26" s="80"/>
      <c r="I26" s="81"/>
      <c r="J26" s="9"/>
      <c r="K26" s="18">
        <v>3</v>
      </c>
      <c r="L26" s="11" t="s">
        <v>7</v>
      </c>
      <c r="M26" s="11" t="s">
        <v>9</v>
      </c>
      <c r="N26" s="124" t="str">
        <f>IF(C18=0,C9,IF(OR(A18=2,A18=3),C18,C9))</f>
        <v>Červenka Milan</v>
      </c>
      <c r="O26" s="124" t="str">
        <f>IF(C34=0,C25,IF(OR(A34=2,A34=3),C34,C25))</f>
        <v>Kleberc Štefan</v>
      </c>
      <c r="P26" s="94">
        <v>11</v>
      </c>
      <c r="Q26" s="95">
        <v>9</v>
      </c>
      <c r="R26" s="94">
        <v>7</v>
      </c>
      <c r="S26" s="95">
        <v>11</v>
      </c>
      <c r="T26" s="94">
        <v>8</v>
      </c>
      <c r="U26" s="95">
        <v>11</v>
      </c>
      <c r="V26" s="94">
        <v>9</v>
      </c>
      <c r="W26" s="95">
        <v>11</v>
      </c>
      <c r="X26" s="94"/>
      <c r="Y26" s="95"/>
      <c r="Z26" s="100">
        <f t="shared" si="2"/>
        <v>1</v>
      </c>
      <c r="AA26" s="101">
        <f t="shared" si="3"/>
        <v>3</v>
      </c>
      <c r="AB26" s="106">
        <f t="shared" si="4"/>
        <v>0</v>
      </c>
      <c r="AC26" s="107">
        <f t="shared" si="5"/>
        <v>1</v>
      </c>
      <c r="AD26" s="57"/>
      <c r="AU26" s="2">
        <f t="shared" si="6"/>
        <v>1</v>
      </c>
      <c r="AV26" s="2">
        <f t="shared" si="7"/>
        <v>0</v>
      </c>
      <c r="AW26" s="2">
        <f t="shared" si="8"/>
        <v>0</v>
      </c>
      <c r="AX26" s="2">
        <f t="shared" si="9"/>
        <v>0</v>
      </c>
      <c r="AY26" s="2">
        <f t="shared" si="10"/>
        <v>0</v>
      </c>
      <c r="BA26" s="1">
        <f t="shared" si="11"/>
        <v>0</v>
      </c>
      <c r="BB26" s="1">
        <f t="shared" si="12"/>
        <v>1</v>
      </c>
      <c r="BC26" s="1">
        <f t="shared" si="13"/>
        <v>1</v>
      </c>
      <c r="BD26" s="1">
        <f t="shared" si="14"/>
        <v>1</v>
      </c>
      <c r="BE26" s="1">
        <f t="shared" si="15"/>
        <v>0</v>
      </c>
    </row>
    <row r="27" spans="1:57" ht="18.75" thickBot="1">
      <c r="A27" s="7"/>
      <c r="B27" s="114" t="s">
        <v>11</v>
      </c>
      <c r="C27" s="123" t="s">
        <v>76</v>
      </c>
      <c r="D27" s="22">
        <f t="shared" si="16"/>
        <v>2</v>
      </c>
      <c r="E27" s="23">
        <f t="shared" si="16"/>
        <v>2</v>
      </c>
      <c r="F27" s="79"/>
      <c r="G27" s="80"/>
      <c r="H27" s="80"/>
      <c r="I27" s="81"/>
      <c r="J27" s="9"/>
      <c r="K27" s="18"/>
      <c r="L27" s="11" t="s">
        <v>4</v>
      </c>
      <c r="M27" s="11" t="s">
        <v>10</v>
      </c>
      <c r="N27" s="124" t="str">
        <f>IF(C15=0,C6,IF(OR(A15=2,A15=3),C15,C6))</f>
        <v>Vitáloš Jaroslav</v>
      </c>
      <c r="O27" s="124" t="str">
        <f>IF(C35=0,C26,IF(OR(A35=2,A35=3),C35,C26))</f>
        <v>Hajduk Roman</v>
      </c>
      <c r="P27" s="94">
        <v>11</v>
      </c>
      <c r="Q27" s="95">
        <v>5</v>
      </c>
      <c r="R27" s="94">
        <v>11</v>
      </c>
      <c r="S27" s="95">
        <v>0</v>
      </c>
      <c r="T27" s="94">
        <v>8</v>
      </c>
      <c r="U27" s="95">
        <v>11</v>
      </c>
      <c r="V27" s="94">
        <v>11</v>
      </c>
      <c r="W27" s="95">
        <v>7</v>
      </c>
      <c r="X27" s="94"/>
      <c r="Y27" s="95"/>
      <c r="Z27" s="100">
        <f t="shared" si="2"/>
        <v>3</v>
      </c>
      <c r="AA27" s="101">
        <f t="shared" si="3"/>
        <v>1</v>
      </c>
      <c r="AB27" s="106">
        <f t="shared" si="4"/>
        <v>1</v>
      </c>
      <c r="AC27" s="107">
        <f t="shared" si="5"/>
        <v>0</v>
      </c>
      <c r="AD27" s="57"/>
      <c r="AU27" s="2">
        <f t="shared" si="6"/>
        <v>1</v>
      </c>
      <c r="AV27" s="2">
        <f t="shared" si="7"/>
        <v>1</v>
      </c>
      <c r="AW27" s="2">
        <f t="shared" si="8"/>
        <v>0</v>
      </c>
      <c r="AX27" s="2">
        <f t="shared" si="9"/>
        <v>1</v>
      </c>
      <c r="AY27" s="2">
        <f t="shared" si="10"/>
        <v>0</v>
      </c>
      <c r="BA27" s="1">
        <f t="shared" si="11"/>
        <v>0</v>
      </c>
      <c r="BB27" s="1">
        <f t="shared" si="12"/>
        <v>0</v>
      </c>
      <c r="BC27" s="1">
        <f t="shared" si="13"/>
        <v>1</v>
      </c>
      <c r="BD27" s="1">
        <f t="shared" si="14"/>
        <v>0</v>
      </c>
      <c r="BE27" s="1">
        <f t="shared" si="15"/>
        <v>0</v>
      </c>
    </row>
    <row r="28" spans="1:57" ht="18.75" thickBot="1">
      <c r="A28" s="7"/>
      <c r="B28" s="183" t="s">
        <v>36</v>
      </c>
      <c r="C28" s="111" t="s">
        <v>74</v>
      </c>
      <c r="D28" s="142">
        <f>IF(AND(AB15=0,AC15=0),0,IF(AB15=1,0,1))</f>
        <v>0</v>
      </c>
      <c r="E28" s="169">
        <f>IF(AND(AC15=0,AB15=0),0,IF(AC15=1,0,1))</f>
        <v>1</v>
      </c>
      <c r="F28" s="85"/>
      <c r="G28" s="80"/>
      <c r="H28" s="80"/>
      <c r="I28" s="81"/>
      <c r="J28" s="9"/>
      <c r="K28" s="19"/>
      <c r="L28" s="13" t="s">
        <v>5</v>
      </c>
      <c r="M28" s="13" t="s">
        <v>11</v>
      </c>
      <c r="N28" s="121" t="str">
        <f>IF(C16=0,C7,IF(OR(A16=2,A16=3),C16,C7))</f>
        <v>Pisarčík Daniel</v>
      </c>
      <c r="O28" s="121" t="str">
        <f>IF(C36=0,C27,IF(OR(A36=2,A36=3),C36,C27))</f>
        <v>Žilinec Ľuboš</v>
      </c>
      <c r="P28" s="92">
        <v>11</v>
      </c>
      <c r="Q28" s="93">
        <v>8</v>
      </c>
      <c r="R28" s="92">
        <v>11</v>
      </c>
      <c r="S28" s="93">
        <v>7</v>
      </c>
      <c r="T28" s="92">
        <v>11</v>
      </c>
      <c r="U28" s="93">
        <v>13</v>
      </c>
      <c r="V28" s="92">
        <v>8</v>
      </c>
      <c r="W28" s="93">
        <v>11</v>
      </c>
      <c r="X28" s="92">
        <v>11</v>
      </c>
      <c r="Y28" s="93">
        <v>6</v>
      </c>
      <c r="Z28" s="98">
        <f t="shared" si="2"/>
        <v>3</v>
      </c>
      <c r="AA28" s="99">
        <f t="shared" si="3"/>
        <v>2</v>
      </c>
      <c r="AB28" s="108">
        <f t="shared" si="4"/>
        <v>1</v>
      </c>
      <c r="AC28" s="109">
        <f t="shared" si="5"/>
        <v>0</v>
      </c>
      <c r="AD28" s="57"/>
      <c r="AU28" s="2">
        <f t="shared" si="6"/>
        <v>1</v>
      </c>
      <c r="AV28" s="2">
        <f t="shared" si="7"/>
        <v>1</v>
      </c>
      <c r="AW28" s="2">
        <f t="shared" si="8"/>
        <v>0</v>
      </c>
      <c r="AX28" s="2">
        <f t="shared" si="9"/>
        <v>0</v>
      </c>
      <c r="AY28" s="2">
        <f t="shared" si="10"/>
        <v>1</v>
      </c>
      <c r="BA28" s="1">
        <f t="shared" si="11"/>
        <v>0</v>
      </c>
      <c r="BB28" s="1">
        <f t="shared" si="12"/>
        <v>0</v>
      </c>
      <c r="BC28" s="1">
        <f t="shared" si="13"/>
        <v>1</v>
      </c>
      <c r="BD28" s="1">
        <f t="shared" si="14"/>
        <v>1</v>
      </c>
      <c r="BE28" s="1">
        <f t="shared" si="15"/>
        <v>0</v>
      </c>
    </row>
    <row r="29" spans="1:57" ht="18.75" thickBot="1">
      <c r="A29" s="7"/>
      <c r="B29" s="184"/>
      <c r="C29" s="115" t="s">
        <v>76</v>
      </c>
      <c r="D29" s="143"/>
      <c r="E29" s="170"/>
      <c r="F29" s="85"/>
      <c r="G29" s="80"/>
      <c r="H29" s="80"/>
      <c r="I29" s="81"/>
      <c r="J29" s="9"/>
      <c r="K29" s="17" t="s">
        <v>18</v>
      </c>
      <c r="L29" s="12" t="s">
        <v>7</v>
      </c>
      <c r="M29" s="12" t="s">
        <v>8</v>
      </c>
      <c r="N29" s="118" t="str">
        <f>IF(C18=0,C9,IF(OR(A18=2,A18=3,A18=4),C18,C9))</f>
        <v>Červenka Milan</v>
      </c>
      <c r="O29" s="118" t="str">
        <f>IF(C33=0,C24,IF(OR(A33=2,A33=3,A33=4),C33,C24))</f>
        <v>Masaryk Michal</v>
      </c>
      <c r="P29" s="90">
        <v>11</v>
      </c>
      <c r="Q29" s="91">
        <v>9</v>
      </c>
      <c r="R29" s="90">
        <v>5</v>
      </c>
      <c r="S29" s="91">
        <v>11</v>
      </c>
      <c r="T29" s="90">
        <v>5</v>
      </c>
      <c r="U29" s="91">
        <v>11</v>
      </c>
      <c r="V29" s="90">
        <v>5</v>
      </c>
      <c r="W29" s="91">
        <v>11</v>
      </c>
      <c r="X29" s="90"/>
      <c r="Y29" s="91"/>
      <c r="Z29" s="96">
        <f t="shared" si="2"/>
        <v>1</v>
      </c>
      <c r="AA29" s="97">
        <f t="shared" si="3"/>
        <v>3</v>
      </c>
      <c r="AB29" s="102">
        <f t="shared" si="4"/>
        <v>0</v>
      </c>
      <c r="AC29" s="103">
        <f t="shared" si="5"/>
        <v>1</v>
      </c>
      <c r="AD29" s="57"/>
      <c r="AU29" s="2">
        <f t="shared" si="6"/>
        <v>1</v>
      </c>
      <c r="AV29" s="2">
        <f t="shared" si="7"/>
        <v>0</v>
      </c>
      <c r="AW29" s="2">
        <f t="shared" si="8"/>
        <v>0</v>
      </c>
      <c r="AX29" s="2">
        <f t="shared" si="9"/>
        <v>0</v>
      </c>
      <c r="AY29" s="2">
        <f t="shared" si="10"/>
        <v>0</v>
      </c>
      <c r="BA29" s="1">
        <f t="shared" si="11"/>
        <v>0</v>
      </c>
      <c r="BB29" s="1">
        <f t="shared" si="12"/>
        <v>1</v>
      </c>
      <c r="BC29" s="1">
        <f t="shared" si="13"/>
        <v>1</v>
      </c>
      <c r="BD29" s="1">
        <f t="shared" si="14"/>
        <v>1</v>
      </c>
      <c r="BE29" s="1">
        <f t="shared" si="15"/>
        <v>0</v>
      </c>
    </row>
    <row r="30" spans="1:57" ht="18">
      <c r="A30" s="7"/>
      <c r="B30" s="183" t="s">
        <v>37</v>
      </c>
      <c r="C30" s="111" t="s">
        <v>75</v>
      </c>
      <c r="D30" s="142">
        <f>IF(AND(AB16=0,AC16=0),0,IF(AB16=1,0,1))</f>
        <v>0</v>
      </c>
      <c r="E30" s="169">
        <f>IF(AND(AC16=0,AB16=0),0,IF(AC16=1,0,1))</f>
        <v>1</v>
      </c>
      <c r="F30" s="85"/>
      <c r="G30" s="80"/>
      <c r="H30" s="80"/>
      <c r="I30" s="81"/>
      <c r="J30" s="9"/>
      <c r="K30" s="18">
        <v>4</v>
      </c>
      <c r="L30" s="11" t="s">
        <v>4</v>
      </c>
      <c r="M30" s="11" t="s">
        <v>9</v>
      </c>
      <c r="N30" s="124" t="str">
        <f>IF(C15=0,C6,IF(OR(A15=2,A15=3,A15=4),C15,C6))</f>
        <v>Vitáloš Jaroslav</v>
      </c>
      <c r="O30" s="124" t="str">
        <f>IF(C34=0,C25,IF(OR(A34=2,A34=3,A34=4),C34,C25))</f>
        <v>Kleberc Štefan</v>
      </c>
      <c r="P30" s="94">
        <v>11</v>
      </c>
      <c r="Q30" s="95">
        <v>7</v>
      </c>
      <c r="R30" s="94">
        <v>12</v>
      </c>
      <c r="S30" s="95">
        <v>10</v>
      </c>
      <c r="T30" s="94">
        <v>9</v>
      </c>
      <c r="U30" s="95">
        <v>11</v>
      </c>
      <c r="V30" s="94">
        <v>9</v>
      </c>
      <c r="W30" s="95">
        <v>11</v>
      </c>
      <c r="X30" s="94">
        <v>11</v>
      </c>
      <c r="Y30" s="95">
        <v>6</v>
      </c>
      <c r="Z30" s="100">
        <f t="shared" si="2"/>
        <v>3</v>
      </c>
      <c r="AA30" s="101">
        <f t="shared" si="3"/>
        <v>2</v>
      </c>
      <c r="AB30" s="106">
        <f t="shared" si="4"/>
        <v>1</v>
      </c>
      <c r="AC30" s="107">
        <f t="shared" si="5"/>
        <v>0</v>
      </c>
      <c r="AD30" s="57"/>
      <c r="AU30" s="2">
        <f t="shared" si="6"/>
        <v>1</v>
      </c>
      <c r="AV30" s="2">
        <f t="shared" si="7"/>
        <v>1</v>
      </c>
      <c r="AW30" s="2">
        <f t="shared" si="8"/>
        <v>0</v>
      </c>
      <c r="AX30" s="2">
        <f t="shared" si="9"/>
        <v>0</v>
      </c>
      <c r="AY30" s="2">
        <f t="shared" si="10"/>
        <v>1</v>
      </c>
      <c r="BA30" s="1">
        <f t="shared" si="11"/>
        <v>0</v>
      </c>
      <c r="BB30" s="1">
        <f t="shared" si="12"/>
        <v>0</v>
      </c>
      <c r="BC30" s="1">
        <f t="shared" si="13"/>
        <v>1</v>
      </c>
      <c r="BD30" s="1">
        <f t="shared" si="14"/>
        <v>1</v>
      </c>
      <c r="BE30" s="1">
        <f t="shared" si="15"/>
        <v>0</v>
      </c>
    </row>
    <row r="31" spans="1:57" ht="18.75" thickBot="1">
      <c r="A31" s="7"/>
      <c r="B31" s="184"/>
      <c r="C31" s="115" t="s">
        <v>73</v>
      </c>
      <c r="D31" s="143"/>
      <c r="E31" s="170"/>
      <c r="F31" s="86"/>
      <c r="G31" s="83"/>
      <c r="H31" s="83"/>
      <c r="I31" s="84"/>
      <c r="J31" s="9"/>
      <c r="K31" s="18"/>
      <c r="L31" s="11" t="s">
        <v>5</v>
      </c>
      <c r="M31" s="11" t="s">
        <v>10</v>
      </c>
      <c r="N31" s="124" t="str">
        <f>IF(C16=0,C7,IF(OR(A16=2,A16=3,A16=4),C16,C7))</f>
        <v>Pisarčík Daniel</v>
      </c>
      <c r="O31" s="124" t="str">
        <f>IF(C35=0,C26,IF(OR(A35=2,A35=3,A35=4),C35,C26))</f>
        <v>Hajduk Roman</v>
      </c>
      <c r="P31" s="94">
        <v>7</v>
      </c>
      <c r="Q31" s="95">
        <v>11</v>
      </c>
      <c r="R31" s="94">
        <v>12</v>
      </c>
      <c r="S31" s="95">
        <v>10</v>
      </c>
      <c r="T31" s="94">
        <v>8</v>
      </c>
      <c r="U31" s="95">
        <v>11</v>
      </c>
      <c r="V31" s="94">
        <v>8</v>
      </c>
      <c r="W31" s="95">
        <v>11</v>
      </c>
      <c r="X31" s="94"/>
      <c r="Y31" s="95"/>
      <c r="Z31" s="100">
        <f t="shared" si="2"/>
        <v>1</v>
      </c>
      <c r="AA31" s="101">
        <f t="shared" si="3"/>
        <v>3</v>
      </c>
      <c r="AB31" s="106">
        <f t="shared" si="4"/>
        <v>0</v>
      </c>
      <c r="AC31" s="107">
        <f t="shared" si="5"/>
        <v>1</v>
      </c>
      <c r="AD31" s="57"/>
      <c r="AU31" s="2">
        <f t="shared" si="6"/>
        <v>0</v>
      </c>
      <c r="AV31" s="2">
        <f t="shared" si="7"/>
        <v>1</v>
      </c>
      <c r="AW31" s="2">
        <f t="shared" si="8"/>
        <v>0</v>
      </c>
      <c r="AX31" s="2">
        <f t="shared" si="9"/>
        <v>0</v>
      </c>
      <c r="AY31" s="2">
        <f t="shared" si="10"/>
        <v>0</v>
      </c>
      <c r="BA31" s="1">
        <f t="shared" si="11"/>
        <v>1</v>
      </c>
      <c r="BB31" s="1">
        <f t="shared" si="12"/>
        <v>0</v>
      </c>
      <c r="BC31" s="1">
        <f t="shared" si="13"/>
        <v>1</v>
      </c>
      <c r="BD31" s="1">
        <f t="shared" si="14"/>
        <v>1</v>
      </c>
      <c r="BE31" s="1">
        <f t="shared" si="15"/>
        <v>0</v>
      </c>
    </row>
    <row r="32" spans="1:57" ht="18.75" thickBot="1">
      <c r="A32" s="7" t="s">
        <v>42</v>
      </c>
      <c r="B32" s="7" t="s">
        <v>33</v>
      </c>
      <c r="C32" s="50"/>
      <c r="D32" s="8" t="s">
        <v>31</v>
      </c>
      <c r="E32" s="28" t="s">
        <v>32</v>
      </c>
      <c r="F32" s="7" t="s">
        <v>38</v>
      </c>
      <c r="G32" s="9" t="s">
        <v>39</v>
      </c>
      <c r="H32" s="9" t="s">
        <v>39</v>
      </c>
      <c r="I32" s="27" t="s">
        <v>40</v>
      </c>
      <c r="J32" s="9"/>
      <c r="K32" s="19"/>
      <c r="L32" s="13" t="s">
        <v>6</v>
      </c>
      <c r="M32" s="13" t="s">
        <v>11</v>
      </c>
      <c r="N32" s="121" t="str">
        <f>IF(C17=0,C8,IF(OR(A17=2,A17=3,A17=4),C17,C8))</f>
        <v>Švec Lukáš</v>
      </c>
      <c r="O32" s="121" t="str">
        <f>IF(C36=0,C27,IF(OR(A36=2,A36=3,A36=4),C36,C27))</f>
        <v>Žilinec Ľuboš</v>
      </c>
      <c r="P32" s="92">
        <v>7</v>
      </c>
      <c r="Q32" s="93">
        <v>11</v>
      </c>
      <c r="R32" s="92">
        <v>8</v>
      </c>
      <c r="S32" s="93">
        <v>11</v>
      </c>
      <c r="T32" s="92">
        <v>11</v>
      </c>
      <c r="U32" s="93">
        <v>8</v>
      </c>
      <c r="V32" s="92">
        <v>6</v>
      </c>
      <c r="W32" s="93">
        <v>11</v>
      </c>
      <c r="X32" s="92"/>
      <c r="Y32" s="93"/>
      <c r="Z32" s="98">
        <f t="shared" si="2"/>
        <v>1</v>
      </c>
      <c r="AA32" s="99">
        <f t="shared" si="3"/>
        <v>3</v>
      </c>
      <c r="AB32" s="108">
        <f t="shared" si="4"/>
        <v>0</v>
      </c>
      <c r="AC32" s="109">
        <f t="shared" si="5"/>
        <v>1</v>
      </c>
      <c r="AD32" s="57"/>
      <c r="AU32" s="2">
        <f t="shared" si="6"/>
        <v>0</v>
      </c>
      <c r="AV32" s="2">
        <f t="shared" si="7"/>
        <v>0</v>
      </c>
      <c r="AW32" s="2">
        <f t="shared" si="8"/>
        <v>1</v>
      </c>
      <c r="AX32" s="2">
        <f t="shared" si="9"/>
        <v>0</v>
      </c>
      <c r="AY32" s="2">
        <f t="shared" si="10"/>
        <v>0</v>
      </c>
      <c r="BA32" s="1">
        <f t="shared" si="11"/>
        <v>1</v>
      </c>
      <c r="BB32" s="1">
        <f t="shared" si="12"/>
        <v>1</v>
      </c>
      <c r="BC32" s="1">
        <f t="shared" si="13"/>
        <v>0</v>
      </c>
      <c r="BD32" s="1">
        <f t="shared" si="14"/>
        <v>1</v>
      </c>
      <c r="BE32" s="1">
        <f t="shared" si="15"/>
        <v>0</v>
      </c>
    </row>
    <row r="33" spans="1:30" ht="15.75">
      <c r="A33" s="72"/>
      <c r="B33" s="24" t="s">
        <v>8</v>
      </c>
      <c r="C33" s="117"/>
      <c r="D33" s="20">
        <f aca="true" t="shared" si="17" ref="D33:E36">L86</f>
        <v>0</v>
      </c>
      <c r="E33" s="21">
        <f t="shared" si="17"/>
        <v>0</v>
      </c>
      <c r="F33" s="76"/>
      <c r="G33" s="77"/>
      <c r="H33" s="77"/>
      <c r="I33" s="78"/>
      <c r="J33" s="9"/>
      <c r="K33" s="9"/>
      <c r="L33" s="8"/>
      <c r="M33" s="8"/>
      <c r="N33" s="9"/>
      <c r="O33" s="9"/>
      <c r="P33" s="50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57"/>
    </row>
    <row r="34" spans="1:30" ht="15.75">
      <c r="A34" s="72"/>
      <c r="B34" s="24" t="s">
        <v>9</v>
      </c>
      <c r="C34" s="117"/>
      <c r="D34" s="24">
        <f t="shared" si="17"/>
        <v>0</v>
      </c>
      <c r="E34" s="25">
        <f t="shared" si="17"/>
        <v>0</v>
      </c>
      <c r="F34" s="79"/>
      <c r="G34" s="80"/>
      <c r="H34" s="80"/>
      <c r="I34" s="81"/>
      <c r="J34" s="9"/>
      <c r="K34" s="9"/>
      <c r="L34" s="8"/>
      <c r="M34" s="8"/>
      <c r="N34" s="9"/>
      <c r="O34" s="9"/>
      <c r="P34" s="50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57"/>
    </row>
    <row r="35" spans="1:30" ht="15.75">
      <c r="A35" s="72"/>
      <c r="B35" s="24" t="s">
        <v>10</v>
      </c>
      <c r="C35" s="117"/>
      <c r="D35" s="24">
        <f t="shared" si="17"/>
        <v>0</v>
      </c>
      <c r="E35" s="25">
        <f t="shared" si="17"/>
        <v>0</v>
      </c>
      <c r="F35" s="79"/>
      <c r="G35" s="80"/>
      <c r="H35" s="80"/>
      <c r="I35" s="81"/>
      <c r="J35" s="9"/>
      <c r="K35" s="9"/>
      <c r="L35" s="8"/>
      <c r="M35" s="8"/>
      <c r="N35" s="9"/>
      <c r="O35" s="9"/>
      <c r="P35" s="50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57"/>
    </row>
    <row r="36" spans="1:30" ht="16.5" thickBot="1">
      <c r="A36" s="72"/>
      <c r="B36" s="24" t="s">
        <v>11</v>
      </c>
      <c r="C36" s="117"/>
      <c r="D36" s="22">
        <f t="shared" si="17"/>
        <v>0</v>
      </c>
      <c r="E36" s="23">
        <f t="shared" si="17"/>
        <v>0</v>
      </c>
      <c r="F36" s="82"/>
      <c r="G36" s="83"/>
      <c r="H36" s="83"/>
      <c r="I36" s="84"/>
      <c r="J36" s="9"/>
      <c r="K36" s="9"/>
      <c r="L36" s="8"/>
      <c r="M36" s="8"/>
      <c r="N36" s="9"/>
      <c r="O36" s="9"/>
      <c r="P36" s="50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57"/>
    </row>
    <row r="37" spans="1:30" ht="16.5" thickBot="1">
      <c r="A37" s="10"/>
      <c r="B37" s="10"/>
      <c r="C37" s="5"/>
      <c r="D37" s="38"/>
      <c r="E37" s="38"/>
      <c r="F37" s="5"/>
      <c r="G37" s="5"/>
      <c r="H37" s="5"/>
      <c r="I37" s="29"/>
      <c r="J37" s="9"/>
      <c r="K37" s="9"/>
      <c r="L37" s="8"/>
      <c r="M37" s="8"/>
      <c r="N37" s="9"/>
      <c r="O37" s="9"/>
      <c r="P37" s="50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57"/>
    </row>
    <row r="38" spans="1:30" ht="15.75">
      <c r="A38" s="9"/>
      <c r="B38" s="59"/>
      <c r="C38" s="9"/>
      <c r="D38" s="8"/>
      <c r="E38" s="8"/>
      <c r="F38" s="9"/>
      <c r="G38" s="9"/>
      <c r="H38" s="9"/>
      <c r="I38" s="9"/>
      <c r="J38" s="9"/>
      <c r="K38" s="9"/>
      <c r="L38" s="8"/>
      <c r="M38" s="8"/>
      <c r="N38" s="9"/>
      <c r="O38" s="9"/>
      <c r="P38" s="5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57"/>
    </row>
    <row r="39" spans="2:30" ht="15.75">
      <c r="B39" s="61" t="s">
        <v>31</v>
      </c>
      <c r="C39" s="73" t="s">
        <v>77</v>
      </c>
      <c r="D39" s="8"/>
      <c r="E39" s="8"/>
      <c r="F39" s="9"/>
      <c r="G39" s="9"/>
      <c r="H39" s="9"/>
      <c r="I39" s="9"/>
      <c r="J39" s="9"/>
      <c r="K39" s="9"/>
      <c r="L39" s="8"/>
      <c r="M39" s="8"/>
      <c r="N39" s="9"/>
      <c r="O39" s="9"/>
      <c r="P39" s="50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57"/>
    </row>
    <row r="40" spans="2:30" ht="15.75">
      <c r="B40" s="61" t="s">
        <v>57</v>
      </c>
      <c r="C40" s="74">
        <v>39784</v>
      </c>
      <c r="D40" s="8"/>
      <c r="E40" s="8"/>
      <c r="F40" s="9"/>
      <c r="G40" s="9"/>
      <c r="H40" s="9"/>
      <c r="I40" s="9"/>
      <c r="J40" s="9"/>
      <c r="K40" s="9"/>
      <c r="L40" s="8"/>
      <c r="M40" s="8"/>
      <c r="N40" s="9"/>
      <c r="O40" s="9"/>
      <c r="P40" s="5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57"/>
    </row>
    <row r="41" spans="2:30" ht="15.75">
      <c r="B41" s="61" t="s">
        <v>58</v>
      </c>
      <c r="C41" s="75" t="s">
        <v>78</v>
      </c>
      <c r="D41" s="8"/>
      <c r="E41" s="8"/>
      <c r="F41" s="9"/>
      <c r="G41" s="9"/>
      <c r="H41" s="9"/>
      <c r="I41" s="9"/>
      <c r="J41" s="9"/>
      <c r="K41" s="9"/>
      <c r="L41" s="8"/>
      <c r="M41" s="8"/>
      <c r="N41" s="9"/>
      <c r="O41" s="9"/>
      <c r="P41" s="50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57"/>
    </row>
    <row r="42" spans="1:30" ht="15.75">
      <c r="A42" s="9"/>
      <c r="B42" s="59"/>
      <c r="C42" s="9"/>
      <c r="D42" s="8"/>
      <c r="E42" s="8"/>
      <c r="F42" s="9"/>
      <c r="G42" s="9"/>
      <c r="H42" s="9"/>
      <c r="I42" s="9"/>
      <c r="J42" s="9"/>
      <c r="K42" s="62" t="s">
        <v>62</v>
      </c>
      <c r="L42" s="8"/>
      <c r="M42" s="8"/>
      <c r="N42" s="9"/>
      <c r="O42" s="9"/>
      <c r="P42" s="50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57"/>
    </row>
    <row r="43" spans="1:30" ht="24.75" customHeight="1">
      <c r="A43" s="9"/>
      <c r="B43" s="59"/>
      <c r="C43" s="9"/>
      <c r="D43" s="8"/>
      <c r="E43" s="8"/>
      <c r="F43" s="9"/>
      <c r="G43" s="9"/>
      <c r="H43" s="9"/>
      <c r="I43" s="9"/>
      <c r="J43" s="9"/>
      <c r="K43" s="9"/>
      <c r="L43" s="8"/>
      <c r="M43" s="8"/>
      <c r="N43" s="9"/>
      <c r="O43" s="9"/>
      <c r="P43" s="50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57"/>
    </row>
    <row r="44" spans="1:30" ht="15.75">
      <c r="A44" s="9"/>
      <c r="B44" s="59"/>
      <c r="C44" s="9"/>
      <c r="D44" s="8"/>
      <c r="E44" s="8"/>
      <c r="F44" s="9"/>
      <c r="G44" s="9"/>
      <c r="H44" s="9"/>
      <c r="I44" s="9"/>
      <c r="J44" s="9"/>
      <c r="K44" s="9"/>
      <c r="L44" s="9"/>
      <c r="M44" s="8"/>
      <c r="N44" s="8"/>
      <c r="O44" s="9"/>
      <c r="P44" s="50"/>
      <c r="Q44" s="9"/>
      <c r="R44" s="9"/>
      <c r="S44" s="9"/>
      <c r="T44" s="50"/>
      <c r="U44" s="9"/>
      <c r="V44" s="9"/>
      <c r="W44" s="9"/>
      <c r="X44" s="9"/>
      <c r="Y44" s="9"/>
      <c r="Z44" s="9"/>
      <c r="AA44" s="9"/>
      <c r="AB44" s="9"/>
      <c r="AC44" s="9"/>
      <c r="AD44" s="57"/>
    </row>
    <row r="45" spans="1:51" s="3" customFormat="1" ht="15.75">
      <c r="A45" s="50"/>
      <c r="B45" s="63"/>
      <c r="C45" s="64"/>
      <c r="D45" s="65"/>
      <c r="E45" s="65"/>
      <c r="F45" s="64"/>
      <c r="G45" s="64"/>
      <c r="H45" s="64"/>
      <c r="I45" s="64"/>
      <c r="J45" s="66" t="s">
        <v>59</v>
      </c>
      <c r="K45" s="64"/>
      <c r="L45" s="64"/>
      <c r="M45" s="65"/>
      <c r="N45" s="64"/>
      <c r="O45" s="64" t="s">
        <v>60</v>
      </c>
      <c r="P45" s="64"/>
      <c r="Q45" s="64"/>
      <c r="R45" s="64"/>
      <c r="S45" s="64"/>
      <c r="T45" s="64"/>
      <c r="U45" s="64"/>
      <c r="V45" s="64" t="s">
        <v>61</v>
      </c>
      <c r="W45" s="64"/>
      <c r="X45" s="64"/>
      <c r="Y45" s="64"/>
      <c r="Z45" s="64"/>
      <c r="AA45" s="64"/>
      <c r="AB45" s="64"/>
      <c r="AC45" s="64"/>
      <c r="AD45" s="67"/>
      <c r="AU45" s="43"/>
      <c r="AV45" s="43"/>
      <c r="AW45" s="43"/>
      <c r="AX45" s="43"/>
      <c r="AY45" s="43"/>
    </row>
    <row r="46" spans="1:28" ht="15.75">
      <c r="A46" s="9"/>
      <c r="B46" s="9"/>
      <c r="C46" s="9"/>
      <c r="D46" s="8"/>
      <c r="E46" s="8"/>
      <c r="F46" s="9"/>
      <c r="G46" s="9"/>
      <c r="H46" s="9"/>
      <c r="I46" s="9"/>
      <c r="J46" s="9"/>
      <c r="K46" s="9"/>
      <c r="L46" s="9"/>
      <c r="M46" s="8"/>
      <c r="N46" s="8"/>
      <c r="O46" s="9"/>
      <c r="P46" s="50"/>
      <c r="Q46" s="9"/>
      <c r="R46" s="9"/>
      <c r="S46" s="9"/>
      <c r="T46" s="50"/>
      <c r="U46" s="9"/>
      <c r="V46" s="9"/>
      <c r="W46" s="9"/>
      <c r="X46" s="9"/>
      <c r="Y46" s="9"/>
      <c r="Z46" s="9"/>
      <c r="AA46" s="9"/>
      <c r="AB46" s="9"/>
    </row>
    <row r="47" spans="1:28" ht="15.75">
      <c r="A47" s="9"/>
      <c r="B47" s="9"/>
      <c r="C47" s="9"/>
      <c r="D47" s="8"/>
      <c r="E47" s="8"/>
      <c r="F47" s="9"/>
      <c r="G47" s="9"/>
      <c r="H47" s="9"/>
      <c r="I47" s="9"/>
      <c r="J47" s="9"/>
      <c r="K47" s="9"/>
      <c r="L47" s="8"/>
      <c r="M47" s="8"/>
      <c r="N47" s="9"/>
      <c r="O47" s="9"/>
      <c r="P47" s="50"/>
      <c r="Q47" s="9"/>
      <c r="R47" s="9"/>
      <c r="S47" s="9"/>
      <c r="T47" s="9"/>
      <c r="U47" s="9"/>
      <c r="W47" s="9"/>
      <c r="X47" s="9"/>
      <c r="Y47" s="9"/>
      <c r="Z47" s="9"/>
      <c r="AA47" s="9"/>
      <c r="AB47" s="9"/>
    </row>
    <row r="48" spans="1:28" ht="15.75">
      <c r="A48" s="9"/>
      <c r="B48" s="9"/>
      <c r="C48" s="9"/>
      <c r="D48" s="8"/>
      <c r="E48" s="8"/>
      <c r="F48" s="9"/>
      <c r="G48" s="9"/>
      <c r="H48" s="9"/>
      <c r="I48" s="9"/>
      <c r="J48" s="9"/>
      <c r="K48" s="9"/>
      <c r="L48" s="8"/>
      <c r="M48" s="8"/>
      <c r="N48" s="9"/>
      <c r="O48" s="9"/>
      <c r="P48" s="5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5.75">
      <c r="A49" s="9"/>
      <c r="B49" s="9"/>
      <c r="C49" s="9"/>
      <c r="D49" s="8"/>
      <c r="E49" s="8"/>
      <c r="F49" s="9"/>
      <c r="G49" s="9"/>
      <c r="H49" s="9"/>
      <c r="I49" s="9"/>
      <c r="J49" s="9"/>
      <c r="K49" s="9"/>
      <c r="L49" s="8"/>
      <c r="M49" s="8"/>
      <c r="N49" s="9"/>
      <c r="O49" s="9"/>
      <c r="P49" s="50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9" ht="15.75">
      <c r="A50" s="9"/>
      <c r="B50" s="9"/>
      <c r="C50" s="9"/>
      <c r="D50" s="8"/>
      <c r="E50" s="8"/>
      <c r="F50" s="9"/>
      <c r="G50" s="9"/>
      <c r="H50" s="9"/>
      <c r="I50" s="9"/>
    </row>
    <row r="51" spans="1:9" ht="15.75">
      <c r="A51" s="9"/>
      <c r="B51" s="9"/>
      <c r="C51" s="9"/>
      <c r="D51" s="8"/>
      <c r="E51" s="8"/>
      <c r="F51" s="9"/>
      <c r="G51" s="9"/>
      <c r="H51" s="9"/>
      <c r="I51" s="9"/>
    </row>
    <row r="52" spans="1:9" ht="15.75">
      <c r="A52" s="9"/>
      <c r="B52" s="9"/>
      <c r="C52" s="9"/>
      <c r="D52" s="8"/>
      <c r="E52" s="8"/>
      <c r="F52" s="9"/>
      <c r="G52" s="9"/>
      <c r="H52" s="9"/>
      <c r="I52" s="9"/>
    </row>
    <row r="53" spans="1:9" ht="15.75">
      <c r="A53" s="9"/>
      <c r="B53" s="9"/>
      <c r="C53" s="9"/>
      <c r="D53" s="8"/>
      <c r="E53" s="8"/>
      <c r="F53" s="9"/>
      <c r="G53" s="9"/>
      <c r="H53" s="9"/>
      <c r="I53" s="9"/>
    </row>
    <row r="54" spans="1:9" ht="15.75">
      <c r="A54" s="9"/>
      <c r="B54" s="9"/>
      <c r="C54" s="9"/>
      <c r="D54" s="8"/>
      <c r="E54" s="8"/>
      <c r="F54" s="9"/>
      <c r="G54" s="9"/>
      <c r="H54" s="9"/>
      <c r="I54" s="9"/>
    </row>
    <row r="55" spans="1:9" ht="15.75">
      <c r="A55" s="9"/>
      <c r="B55" s="9"/>
      <c r="C55" s="9"/>
      <c r="D55" s="8"/>
      <c r="E55" s="8"/>
      <c r="F55" s="9"/>
      <c r="G55" s="9"/>
      <c r="H55" s="9"/>
      <c r="I55" s="9"/>
    </row>
    <row r="56" spans="1:9" ht="15.75">
      <c r="A56" s="9"/>
      <c r="B56" s="9"/>
      <c r="C56" s="9"/>
      <c r="D56" s="8"/>
      <c r="E56" s="8"/>
      <c r="F56" s="9"/>
      <c r="G56" s="9"/>
      <c r="H56" s="9"/>
      <c r="I56" s="9"/>
    </row>
    <row r="57" spans="1:9" ht="15.75">
      <c r="A57" s="9"/>
      <c r="B57" s="9"/>
      <c r="C57" s="9"/>
      <c r="D57" s="8"/>
      <c r="E57" s="8"/>
      <c r="F57" s="9"/>
      <c r="G57" s="9"/>
      <c r="H57" s="9"/>
      <c r="I57" s="9"/>
    </row>
    <row r="58" spans="1:9" ht="15.75">
      <c r="A58" s="9"/>
      <c r="B58" s="9"/>
      <c r="C58" s="9"/>
      <c r="D58" s="8"/>
      <c r="E58" s="8"/>
      <c r="F58" s="9"/>
      <c r="G58" s="9"/>
      <c r="H58" s="9"/>
      <c r="I58" s="9"/>
    </row>
    <row r="59" spans="1:9" ht="15.75">
      <c r="A59" s="9"/>
      <c r="B59" s="9"/>
      <c r="C59" s="9"/>
      <c r="D59" s="8"/>
      <c r="E59" s="8"/>
      <c r="F59" s="9"/>
      <c r="G59" s="9"/>
      <c r="H59" s="9"/>
      <c r="I59" s="9"/>
    </row>
    <row r="60" spans="1:9" ht="15.75">
      <c r="A60" s="9"/>
      <c r="B60" s="9"/>
      <c r="C60" s="9"/>
      <c r="D60" s="8"/>
      <c r="E60" s="8"/>
      <c r="F60" s="9"/>
      <c r="G60" s="9"/>
      <c r="H60" s="9"/>
      <c r="I60" s="9"/>
    </row>
    <row r="61" spans="1:9" ht="15.75">
      <c r="A61" s="9"/>
      <c r="B61" s="9"/>
      <c r="C61" s="9"/>
      <c r="D61" s="8"/>
      <c r="E61" s="8"/>
      <c r="F61" s="9"/>
      <c r="G61" s="9"/>
      <c r="H61" s="9"/>
      <c r="I61" s="9"/>
    </row>
    <row r="65" spans="16:25" ht="15.75">
      <c r="P65" s="9">
        <f aca="true" t="shared" si="18" ref="P65:Y65">SUM(P15:P32)</f>
        <v>170</v>
      </c>
      <c r="Q65" s="9">
        <f t="shared" si="18"/>
        <v>171</v>
      </c>
      <c r="R65" s="9">
        <f t="shared" si="18"/>
        <v>165</v>
      </c>
      <c r="S65" s="9">
        <f t="shared" si="18"/>
        <v>152</v>
      </c>
      <c r="T65" s="9">
        <f t="shared" si="18"/>
        <v>176</v>
      </c>
      <c r="U65" s="9">
        <f t="shared" si="18"/>
        <v>171</v>
      </c>
      <c r="V65" s="9">
        <f t="shared" si="18"/>
        <v>151</v>
      </c>
      <c r="W65" s="9">
        <f t="shared" si="18"/>
        <v>182</v>
      </c>
      <c r="X65" s="9">
        <f t="shared" si="18"/>
        <v>56</v>
      </c>
      <c r="Y65" s="9">
        <f t="shared" si="18"/>
        <v>46</v>
      </c>
    </row>
    <row r="67" ht="16.5" thickBot="1"/>
    <row r="68" spans="4:13" ht="15.75">
      <c r="D68" s="126" t="s">
        <v>46</v>
      </c>
      <c r="E68" s="127"/>
      <c r="F68" s="127"/>
      <c r="G68" s="128"/>
      <c r="H68" s="126" t="s">
        <v>47</v>
      </c>
      <c r="I68" s="127"/>
      <c r="J68" s="127"/>
      <c r="K68" s="128"/>
      <c r="L68" s="36"/>
      <c r="M68" s="37"/>
    </row>
    <row r="69" spans="1:13" ht="16.5" thickBot="1">
      <c r="A69" s="1" t="s">
        <v>44</v>
      </c>
      <c r="C69" s="1" t="s">
        <v>45</v>
      </c>
      <c r="D69" s="42">
        <v>1</v>
      </c>
      <c r="E69" s="38">
        <v>2</v>
      </c>
      <c r="F69" s="5">
        <v>3</v>
      </c>
      <c r="G69" s="29">
        <v>4</v>
      </c>
      <c r="H69" s="10">
        <v>1</v>
      </c>
      <c r="I69" s="5">
        <v>2</v>
      </c>
      <c r="J69" s="5">
        <v>3</v>
      </c>
      <c r="K69" s="29">
        <v>4</v>
      </c>
      <c r="L69" s="38" t="s">
        <v>48</v>
      </c>
      <c r="M69" s="39" t="s">
        <v>49</v>
      </c>
    </row>
    <row r="70" spans="3:13" ht="15.75">
      <c r="C70" s="1" t="str">
        <f>C6</f>
        <v>Alexy Ján</v>
      </c>
      <c r="D70" s="40">
        <f>IF(AB17=1,1,0)</f>
        <v>0</v>
      </c>
      <c r="E70" s="36">
        <f>IF(AND(N24=C70,AB24=1),1,0)</f>
        <v>0</v>
      </c>
      <c r="F70" s="4">
        <f>IF(AND(N27=C70,AB27=1),1,0)</f>
        <v>0</v>
      </c>
      <c r="G70" s="26">
        <f>IF(AND(N30=C70,AB30=1),1,0)</f>
        <v>0</v>
      </c>
      <c r="H70" s="6">
        <f>IF(AC17=1,1,0)</f>
        <v>1</v>
      </c>
      <c r="I70" s="4">
        <f>IF(AND(N24=C70,AC24=1),1,0)</f>
        <v>0</v>
      </c>
      <c r="J70" s="4">
        <f>IF(AND(N27=C70,AC27=1),1,0)</f>
        <v>0</v>
      </c>
      <c r="K70" s="26">
        <f>IF(AND(N30=C70,AC30=1),1,0)</f>
        <v>0</v>
      </c>
      <c r="L70" s="40">
        <f aca="true" t="shared" si="19" ref="L70:L77">SUM(D70:G70)</f>
        <v>0</v>
      </c>
      <c r="M70" s="37">
        <f aca="true" t="shared" si="20" ref="M70:M77">SUM(H70:K70)</f>
        <v>1</v>
      </c>
    </row>
    <row r="71" spans="3:13" ht="15.75">
      <c r="C71" s="1" t="str">
        <f>C7</f>
        <v>Pisarčík Daniel</v>
      </c>
      <c r="D71" s="41">
        <f>IF(AB18=1,1,0)</f>
        <v>0</v>
      </c>
      <c r="E71" s="8">
        <f>IF(AND(N21=C71,AB21=1),1,0)</f>
        <v>0</v>
      </c>
      <c r="F71" s="9">
        <f>IF(AND(N28=C71,AB28=1),1,0)</f>
        <v>1</v>
      </c>
      <c r="G71" s="27">
        <f>IF(AND(N31=C71,AB31=1),1,0)</f>
        <v>0</v>
      </c>
      <c r="H71" s="7">
        <f>IF(AC18=1,1,0)</f>
        <v>1</v>
      </c>
      <c r="I71" s="9">
        <f>IF(AND(N21=C71,AC21=1),1,0)</f>
        <v>1</v>
      </c>
      <c r="J71" s="9">
        <f>IF(AND(N28=C71,AC28=1),1,0)</f>
        <v>0</v>
      </c>
      <c r="K71" s="27">
        <f>IF(AND(N31=C71,AC31=1),1,0)</f>
        <v>1</v>
      </c>
      <c r="L71" s="41">
        <f t="shared" si="19"/>
        <v>1</v>
      </c>
      <c r="M71" s="28">
        <f t="shared" si="20"/>
        <v>3</v>
      </c>
    </row>
    <row r="72" spans="3:13" ht="15.75">
      <c r="C72" s="1" t="str">
        <f>C8</f>
        <v>Švec Lukáš</v>
      </c>
      <c r="D72" s="41">
        <f>IF(AB19=1,1,0)</f>
        <v>0</v>
      </c>
      <c r="E72" s="8">
        <f>IF(AND(N22=C72,AB22=1),1,0)</f>
        <v>1</v>
      </c>
      <c r="F72" s="9">
        <f>IF(AND(N25=C72,AB25=1),1,0)</f>
        <v>0</v>
      </c>
      <c r="G72" s="27">
        <f>IF(AND(N32=C72,AB32=1),1,0)</f>
        <v>0</v>
      </c>
      <c r="H72" s="7">
        <f>IF(AC19=1,1,0)</f>
        <v>1</v>
      </c>
      <c r="I72" s="9">
        <f>IF(AND(N22=C72,AC22=1),1,0)</f>
        <v>0</v>
      </c>
      <c r="J72" s="9">
        <f>IF(AND(N25=C72,AC25=1),1,0)</f>
        <v>1</v>
      </c>
      <c r="K72" s="27">
        <f>IF(AND(N32=C72,AC32=1),1,0)</f>
        <v>1</v>
      </c>
      <c r="L72" s="41">
        <f t="shared" si="19"/>
        <v>1</v>
      </c>
      <c r="M72" s="28">
        <f t="shared" si="20"/>
        <v>3</v>
      </c>
    </row>
    <row r="73" spans="3:13" ht="16.5" thickBot="1">
      <c r="C73" s="1" t="str">
        <f>C9</f>
        <v>Červenka Milan</v>
      </c>
      <c r="D73" s="42">
        <f>IF(AB20=1,1,0)</f>
        <v>1</v>
      </c>
      <c r="E73" s="38">
        <f>IF(AND(N23=C73,AB23=1),1,0)</f>
        <v>1</v>
      </c>
      <c r="F73" s="5">
        <f>IF(AND(N26=C73,AB26=1),1,0)</f>
        <v>0</v>
      </c>
      <c r="G73" s="29">
        <f>IF(AND(N29=C73,AB29=1),1,0)</f>
        <v>0</v>
      </c>
      <c r="H73" s="10">
        <f>IF(AC20=1,1,0)</f>
        <v>0</v>
      </c>
      <c r="I73" s="5">
        <f>IF(AND(N23=C73,AC23=1),1,0)</f>
        <v>0</v>
      </c>
      <c r="J73" s="5">
        <f>IF(AND(N26=C73,AC26=1),1,0)</f>
        <v>1</v>
      </c>
      <c r="K73" s="29">
        <f>IF(AND(N29=C73,AC29=1),1,0)</f>
        <v>1</v>
      </c>
      <c r="L73" s="42">
        <f t="shared" si="19"/>
        <v>2</v>
      </c>
      <c r="M73" s="39">
        <f t="shared" si="20"/>
        <v>2</v>
      </c>
    </row>
    <row r="74" spans="3:13" ht="15.75">
      <c r="C74" s="1" t="str">
        <f>C15</f>
        <v>Vitáloš Jaroslav</v>
      </c>
      <c r="D74" s="40"/>
      <c r="E74" s="36">
        <f>IF(AND(N24=C74,AB24=1),1,0)</f>
        <v>0</v>
      </c>
      <c r="F74" s="4">
        <f>IF(AND(N27=C74,AB27=1),1,0)</f>
        <v>1</v>
      </c>
      <c r="G74" s="26">
        <f>IF(AND(N30=C74,AB30=1),1,0)</f>
        <v>1</v>
      </c>
      <c r="H74" s="6"/>
      <c r="I74" s="4">
        <f>IF(AND(N24=C74,AC24=1),1,0)</f>
        <v>1</v>
      </c>
      <c r="J74" s="4">
        <f>IF(AND(N27=C74,AC27=1),1,0)</f>
        <v>0</v>
      </c>
      <c r="K74" s="26">
        <f>IF(AND(N30=C74,AC30=1),1,0)</f>
        <v>0</v>
      </c>
      <c r="L74" s="41">
        <f t="shared" si="19"/>
        <v>2</v>
      </c>
      <c r="M74" s="28">
        <f t="shared" si="20"/>
        <v>1</v>
      </c>
    </row>
    <row r="75" spans="3:13" ht="15.75">
      <c r="C75" s="1">
        <f>C16</f>
        <v>0</v>
      </c>
      <c r="D75" s="41"/>
      <c r="E75" s="8">
        <f>IF(AND(N21=C75,AB21=1),1,0)</f>
        <v>0</v>
      </c>
      <c r="F75" s="9">
        <f>IF(AND(N28=C75,AB28=1),1,0)</f>
        <v>0</v>
      </c>
      <c r="G75" s="27">
        <f>IF(AND(N31=C75,AB31=1),1,0)</f>
        <v>0</v>
      </c>
      <c r="H75" s="7"/>
      <c r="I75" s="9">
        <f>IF(AND(N21=C75,AC21=1),1,0)</f>
        <v>0</v>
      </c>
      <c r="J75" s="9">
        <f>IF(AND(N28=C75,AC28=1),1,0)</f>
        <v>0</v>
      </c>
      <c r="K75" s="27">
        <f>IF(AND(N31=C75,AC31=1),1,0)</f>
        <v>0</v>
      </c>
      <c r="L75" s="41">
        <f t="shared" si="19"/>
        <v>0</v>
      </c>
      <c r="M75" s="28">
        <f t="shared" si="20"/>
        <v>0</v>
      </c>
    </row>
    <row r="76" spans="3:13" ht="15.75">
      <c r="C76" s="1">
        <f>C17</f>
        <v>0</v>
      </c>
      <c r="D76" s="41"/>
      <c r="E76" s="8">
        <f>IF(AND(N22=C76,AB22=1),1,0)</f>
        <v>0</v>
      </c>
      <c r="F76" s="9">
        <f>IF(AND(N25=C76,AB25=1),1,0)</f>
        <v>0</v>
      </c>
      <c r="G76" s="27">
        <f>IF(AND(N32=C76,AB32=1),1,0)</f>
        <v>0</v>
      </c>
      <c r="H76" s="7"/>
      <c r="I76" s="9">
        <f>IF(AND(N22=C76,AC22=1),1,0)</f>
        <v>0</v>
      </c>
      <c r="J76" s="9">
        <f>IF(AND(N25=C76,AC25=1),1,0)</f>
        <v>0</v>
      </c>
      <c r="K76" s="27">
        <f>IF(AND(N32=C76,AC32=1),1,0)</f>
        <v>0</v>
      </c>
      <c r="L76" s="41">
        <f t="shared" si="19"/>
        <v>0</v>
      </c>
      <c r="M76" s="28">
        <f t="shared" si="20"/>
        <v>0</v>
      </c>
    </row>
    <row r="77" spans="3:13" ht="16.5" thickBot="1">
      <c r="C77" s="1">
        <f>C18</f>
        <v>0</v>
      </c>
      <c r="D77" s="42"/>
      <c r="E77" s="38">
        <f>IF(AND(N23=C77,AB23=1),1,0)</f>
        <v>0</v>
      </c>
      <c r="F77" s="5">
        <f>IF(AND(N26=C77,AB26=1),1,0)</f>
        <v>0</v>
      </c>
      <c r="G77" s="29">
        <f>IF(AND(N29=C77,AB29=1),1,0)</f>
        <v>0</v>
      </c>
      <c r="H77" s="10"/>
      <c r="I77" s="5">
        <f>IF(AND(N23=C77,AC23=1),1,0)</f>
        <v>0</v>
      </c>
      <c r="J77" s="5">
        <f>IF(AND(N26=C77,AC26=1),1,0)</f>
        <v>0</v>
      </c>
      <c r="K77" s="29">
        <f>IF(AND(N29=C77,AC29=1),1,0)</f>
        <v>0</v>
      </c>
      <c r="L77" s="42">
        <f t="shared" si="19"/>
        <v>0</v>
      </c>
      <c r="M77" s="39">
        <f t="shared" si="20"/>
        <v>0</v>
      </c>
    </row>
    <row r="79" ht="16.5" thickBot="1"/>
    <row r="80" spans="4:13" ht="15.75">
      <c r="D80" s="126" t="s">
        <v>46</v>
      </c>
      <c r="E80" s="127"/>
      <c r="F80" s="127"/>
      <c r="G80" s="128"/>
      <c r="H80" s="126" t="s">
        <v>47</v>
      </c>
      <c r="I80" s="127"/>
      <c r="J80" s="127"/>
      <c r="K80" s="128"/>
      <c r="L80" s="36"/>
      <c r="M80" s="37"/>
    </row>
    <row r="81" spans="1:13" ht="16.5" thickBot="1">
      <c r="A81" s="1" t="s">
        <v>44</v>
      </c>
      <c r="C81" s="1" t="s">
        <v>14</v>
      </c>
      <c r="D81" s="42">
        <v>1</v>
      </c>
      <c r="E81" s="38">
        <v>2</v>
      </c>
      <c r="F81" s="5">
        <v>3</v>
      </c>
      <c r="G81" s="29">
        <v>4</v>
      </c>
      <c r="H81" s="10">
        <v>1</v>
      </c>
      <c r="I81" s="5">
        <v>2</v>
      </c>
      <c r="J81" s="5">
        <v>3</v>
      </c>
      <c r="K81" s="29">
        <v>4</v>
      </c>
      <c r="L81" s="38" t="s">
        <v>48</v>
      </c>
      <c r="M81" s="39" t="s">
        <v>49</v>
      </c>
    </row>
    <row r="82" spans="3:13" ht="15.75">
      <c r="C82" s="1" t="str">
        <f>C24</f>
        <v>Masaryk Michal</v>
      </c>
      <c r="D82" s="40">
        <f>IF(AC17=1,1,0)</f>
        <v>1</v>
      </c>
      <c r="E82" s="36">
        <f>IF(AND(O21=C82,AC21=1),1,0)</f>
        <v>1</v>
      </c>
      <c r="F82" s="4">
        <f>IF(AND(O25=C82,AC25=1),1,0)</f>
        <v>1</v>
      </c>
      <c r="G82" s="26">
        <f>IF(AND(O29=C82,AC29=1),1,0)</f>
        <v>1</v>
      </c>
      <c r="H82" s="6">
        <f>IF(AB17=1,1,0)</f>
        <v>0</v>
      </c>
      <c r="I82" s="4">
        <f>IF(AND(O21=C82,AB21=1),1,0)</f>
        <v>0</v>
      </c>
      <c r="J82" s="4">
        <f>IF(AND(O25=C82,AB25=1),1,0)</f>
        <v>0</v>
      </c>
      <c r="K82" s="26">
        <f>IF(AND(O29=C82,AB29=1),1,0)</f>
        <v>0</v>
      </c>
      <c r="L82" s="40">
        <f aca="true" t="shared" si="21" ref="L82:L89">SUM(D82:G82)</f>
        <v>4</v>
      </c>
      <c r="M82" s="37">
        <f aca="true" t="shared" si="22" ref="M82:M89">SUM(H82:K82)</f>
        <v>0</v>
      </c>
    </row>
    <row r="83" spans="3:13" ht="15.75">
      <c r="C83" s="1" t="str">
        <f>C25</f>
        <v>Kleberc Štefan</v>
      </c>
      <c r="D83" s="41">
        <f>IF(AC18=1,1,0)</f>
        <v>1</v>
      </c>
      <c r="E83" s="8">
        <f>IF(AND(O22=C83,AC22=1),1,0)</f>
        <v>0</v>
      </c>
      <c r="F83" s="9">
        <f>IF(AND(O26=C83,AC26=1),1,0)</f>
        <v>1</v>
      </c>
      <c r="G83" s="27">
        <f>IF(AND(O30=C83,AC30=1),1,0)</f>
        <v>0</v>
      </c>
      <c r="H83" s="7">
        <f>IF(AB18=1,1,0)</f>
        <v>0</v>
      </c>
      <c r="I83" s="9">
        <f>IF(AND(O22=C83,AB22=1),1,0)</f>
        <v>1</v>
      </c>
      <c r="J83" s="9">
        <f>IF(AND(O26=C83,AB26=1),1,0)</f>
        <v>0</v>
      </c>
      <c r="K83" s="27">
        <f>IF(AND(O30=C83,AB30=1),1,0)</f>
        <v>1</v>
      </c>
      <c r="L83" s="41">
        <f t="shared" si="21"/>
        <v>2</v>
      </c>
      <c r="M83" s="28">
        <f t="shared" si="22"/>
        <v>2</v>
      </c>
    </row>
    <row r="84" spans="3:13" ht="15.75">
      <c r="C84" s="1" t="str">
        <f>C26</f>
        <v>Hajduk Roman</v>
      </c>
      <c r="D84" s="41">
        <f>IF(AC19=1,1,0)</f>
        <v>1</v>
      </c>
      <c r="E84" s="8">
        <f>IF(AND(O23=C84,AC23=1),1,0)</f>
        <v>0</v>
      </c>
      <c r="F84" s="9">
        <f>IF(AND(O27=C84,AC27=1),1,0)</f>
        <v>0</v>
      </c>
      <c r="G84" s="27">
        <f>IF(AND(O31=C84,AC31=1),1,0)</f>
        <v>1</v>
      </c>
      <c r="H84" s="7">
        <f>IF(AB19=1,1,0)</f>
        <v>0</v>
      </c>
      <c r="I84" s="9">
        <f>IF(AND(O23=C84,AB23=1),1,0)</f>
        <v>1</v>
      </c>
      <c r="J84" s="9">
        <f>IF(AND(O27=C84,AB27=1),1,0)</f>
        <v>1</v>
      </c>
      <c r="K84" s="27">
        <f>IF(AND(O31=C84,AB31=1),1,0)</f>
        <v>0</v>
      </c>
      <c r="L84" s="41">
        <f t="shared" si="21"/>
        <v>2</v>
      </c>
      <c r="M84" s="28">
        <f t="shared" si="22"/>
        <v>2</v>
      </c>
    </row>
    <row r="85" spans="3:13" ht="16.5" thickBot="1">
      <c r="C85" s="1" t="str">
        <f>C27</f>
        <v>Žilinec Ľuboš</v>
      </c>
      <c r="D85" s="42">
        <f>IF(AC20=1,1,0)</f>
        <v>0</v>
      </c>
      <c r="E85" s="38">
        <f>IF(AND(O24=C85,AC24=1),1,0)</f>
        <v>1</v>
      </c>
      <c r="F85" s="5">
        <f>IF(AND(O28=C85,AC28=1),1,0)</f>
        <v>0</v>
      </c>
      <c r="G85" s="29">
        <f>IF(AND(O32=C85,AC32=1),1,0)</f>
        <v>1</v>
      </c>
      <c r="H85" s="10">
        <f>IF(AB20=1,1,0)</f>
        <v>1</v>
      </c>
      <c r="I85" s="5">
        <f>IF(AND(O24=C85,AB24=1),1,0)</f>
        <v>0</v>
      </c>
      <c r="J85" s="5">
        <f>IF(AND(O28=C85,AB28=1),1,0)</f>
        <v>1</v>
      </c>
      <c r="K85" s="29">
        <f>IF(AND(O32=C85,AB32=1),1,0)</f>
        <v>0</v>
      </c>
      <c r="L85" s="42">
        <f t="shared" si="21"/>
        <v>2</v>
      </c>
      <c r="M85" s="39">
        <f t="shared" si="22"/>
        <v>2</v>
      </c>
    </row>
    <row r="86" spans="3:13" ht="15.75">
      <c r="C86" s="1">
        <f>C33</f>
        <v>0</v>
      </c>
      <c r="D86" s="40"/>
      <c r="E86" s="36">
        <f>IF(AND(O21=C86,AC21=1),1,0)</f>
        <v>0</v>
      </c>
      <c r="F86" s="4">
        <f>IF(AND(O25=C86,AC25=1),1,0)</f>
        <v>0</v>
      </c>
      <c r="G86" s="26">
        <f>IF(AND(O29=C86,AC29=1),1,0)</f>
        <v>0</v>
      </c>
      <c r="H86" s="6"/>
      <c r="I86" s="4">
        <f>IF(AND(O21=C86,AB21=1),1,0)</f>
        <v>0</v>
      </c>
      <c r="J86" s="4">
        <f>IF(AND(O25=C86,AB25=1),1,0)</f>
        <v>0</v>
      </c>
      <c r="K86" s="26">
        <f>IF(AND(O29=C86,AB29=1),1,0)</f>
        <v>0</v>
      </c>
      <c r="L86" s="41">
        <f t="shared" si="21"/>
        <v>0</v>
      </c>
      <c r="M86" s="28">
        <f t="shared" si="22"/>
        <v>0</v>
      </c>
    </row>
    <row r="87" spans="3:13" ht="15.75">
      <c r="C87" s="1">
        <f>C34</f>
        <v>0</v>
      </c>
      <c r="D87" s="41"/>
      <c r="E87" s="8">
        <f>IF(AND(O22=C87,AC22=1),1,0)</f>
        <v>0</v>
      </c>
      <c r="F87" s="9">
        <f>IF(AND(O26=C87,AC26=1),1,0)</f>
        <v>0</v>
      </c>
      <c r="G87" s="27">
        <f>IF(AND(O30=C87,AC30=1),1,0)</f>
        <v>0</v>
      </c>
      <c r="H87" s="7"/>
      <c r="I87" s="9">
        <f>IF(AND(O22=C87,AB22=1),1,0)</f>
        <v>0</v>
      </c>
      <c r="J87" s="9">
        <f>IF(AND(O26=C87,AB26=1),1,0)</f>
        <v>0</v>
      </c>
      <c r="K87" s="27">
        <f>IF(AND(O30=C87,AB30=1),1,0)</f>
        <v>0</v>
      </c>
      <c r="L87" s="41">
        <f t="shared" si="21"/>
        <v>0</v>
      </c>
      <c r="M87" s="28">
        <f t="shared" si="22"/>
        <v>0</v>
      </c>
    </row>
    <row r="88" spans="3:13" ht="15.75">
      <c r="C88" s="1">
        <f>C35</f>
        <v>0</v>
      </c>
      <c r="D88" s="41"/>
      <c r="E88" s="8">
        <f>IF(AND(O23=C88,AC23=1),1,0)</f>
        <v>0</v>
      </c>
      <c r="F88" s="9">
        <f>IF(AND(O27=C88,AC27=1),1,0)</f>
        <v>0</v>
      </c>
      <c r="G88" s="27">
        <f>IF(AND(O31=C88,AC31=1),1,0)</f>
        <v>0</v>
      </c>
      <c r="H88" s="7"/>
      <c r="I88" s="9">
        <f>IF(AND(O23=C88,AB23=1),1,0)</f>
        <v>0</v>
      </c>
      <c r="J88" s="9">
        <f>IF(AND(O27=C88,AB27=1),1,0)</f>
        <v>0</v>
      </c>
      <c r="K88" s="27">
        <f>IF(AND(O31=C88,AB31=1),1,0)</f>
        <v>0</v>
      </c>
      <c r="L88" s="41">
        <f t="shared" si="21"/>
        <v>0</v>
      </c>
      <c r="M88" s="28">
        <f t="shared" si="22"/>
        <v>0</v>
      </c>
    </row>
    <row r="89" spans="3:13" ht="16.5" thickBot="1">
      <c r="C89" s="1">
        <f>C36</f>
        <v>0</v>
      </c>
      <c r="D89" s="42"/>
      <c r="E89" s="38">
        <f>IF(AND(O24=C89,AC24=1),1,0)</f>
        <v>0</v>
      </c>
      <c r="F89" s="5">
        <f>IF(AND(O28=C89,AC28=1),1,0)</f>
        <v>0</v>
      </c>
      <c r="G89" s="29">
        <f>IF(AND(O32=C89,AC32=1),1,0)</f>
        <v>0</v>
      </c>
      <c r="H89" s="10"/>
      <c r="I89" s="5">
        <f>IF(AND(O24=C89,AB24=1),1,0)</f>
        <v>0</v>
      </c>
      <c r="J89" s="5">
        <f>IF(AND(O28=C89,AB28=1),1,0)</f>
        <v>0</v>
      </c>
      <c r="K89" s="29">
        <f>IF(AND(O32=C89,AB32=1),1,0)</f>
        <v>0</v>
      </c>
      <c r="L89" s="42">
        <f t="shared" si="21"/>
        <v>0</v>
      </c>
      <c r="M89" s="39">
        <f t="shared" si="22"/>
        <v>0</v>
      </c>
    </row>
  </sheetData>
  <sheetProtection password="CEB3" sheet="1" objects="1" scenarios="1" formatCells="0" formatColumns="0" formatRows="0"/>
  <mergeCells count="47">
    <mergeCell ref="D80:G80"/>
    <mergeCell ref="H80:K80"/>
    <mergeCell ref="K15:K16"/>
    <mergeCell ref="P14:Y14"/>
    <mergeCell ref="D68:G68"/>
    <mergeCell ref="BA14:BE14"/>
    <mergeCell ref="P13:R13"/>
    <mergeCell ref="S13:T13"/>
    <mergeCell ref="U13:V13"/>
    <mergeCell ref="W13:AC13"/>
    <mergeCell ref="Z14:AA14"/>
    <mergeCell ref="AB14:AC14"/>
    <mergeCell ref="D12:D13"/>
    <mergeCell ref="H68:K68"/>
    <mergeCell ref="Z9:AA10"/>
    <mergeCell ref="AU14:AY14"/>
    <mergeCell ref="O9:W10"/>
    <mergeCell ref="S12:T12"/>
    <mergeCell ref="P12:R12"/>
    <mergeCell ref="W12:AC12"/>
    <mergeCell ref="E12:E13"/>
    <mergeCell ref="U12:V12"/>
    <mergeCell ref="B10:B11"/>
    <mergeCell ref="B3:E4"/>
    <mergeCell ref="O2:AC3"/>
    <mergeCell ref="O4:AC5"/>
    <mergeCell ref="D10:D11"/>
    <mergeCell ref="E10:E11"/>
    <mergeCell ref="Z6:AA6"/>
    <mergeCell ref="X7:Y8"/>
    <mergeCell ref="O7:W8"/>
    <mergeCell ref="AB6:AC6"/>
    <mergeCell ref="B30:B31"/>
    <mergeCell ref="D30:D31"/>
    <mergeCell ref="E30:E31"/>
    <mergeCell ref="F4:I4"/>
    <mergeCell ref="F22:I22"/>
    <mergeCell ref="B21:E22"/>
    <mergeCell ref="B28:B29"/>
    <mergeCell ref="D28:D29"/>
    <mergeCell ref="E28:E29"/>
    <mergeCell ref="B12:B13"/>
    <mergeCell ref="X6:Y6"/>
    <mergeCell ref="X9:Y10"/>
    <mergeCell ref="AB9:AC10"/>
    <mergeCell ref="AB7:AC8"/>
    <mergeCell ref="Z7:AA8"/>
  </mergeCells>
  <printOptions/>
  <pageMargins left="0.21" right="0.15" top="0.22" bottom="0.18" header="0.19" footer="0.14"/>
  <pageSetup fitToHeight="1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138.375" style="0" customWidth="1"/>
  </cols>
  <sheetData>
    <row r="2" ht="78.75">
      <c r="A2" s="189" t="s">
        <v>79</v>
      </c>
    </row>
    <row r="3" ht="15.75">
      <c r="A3" s="189" t="s">
        <v>80</v>
      </c>
    </row>
    <row r="4" ht="15.75">
      <c r="A4" s="189" t="s">
        <v>81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Sano</cp:lastModifiedBy>
  <cp:lastPrinted>2008-11-29T10:56:55Z</cp:lastPrinted>
  <dcterms:created xsi:type="dcterms:W3CDTF">1997-01-24T11:07:25Z</dcterms:created>
  <dcterms:modified xsi:type="dcterms:W3CDTF">2008-12-06T19:21:51Z</dcterms:modified>
  <cp:category/>
  <cp:version/>
  <cp:contentType/>
  <cp:contentStatus/>
</cp:coreProperties>
</file>